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budgetreport\Share\1.1.1 VB\Press-25\05\"/>
    </mc:Choice>
  </mc:AlternateContent>
  <bookViews>
    <workbookView xWindow="0" yWindow="0" windowWidth="28800" windowHeight="12330"/>
  </bookViews>
  <sheets>
    <sheet name="Sheet1" sheetId="1" r:id="rId1"/>
  </sheets>
  <definedNames>
    <definedName name="aaa" localSheetId="0">#REF!</definedName>
    <definedName name="aaa">#REF!</definedName>
    <definedName name="F7_1GrFXPos_EndDay_2" localSheetId="0">#REF!</definedName>
    <definedName name="F7_1GrFXPos_EndDay_2">#REF!</definedName>
    <definedName name="F7_1GrFXPos_EndDay_3" localSheetId="0">#REF!</definedName>
    <definedName name="F7_1GrFXPos_EndDay_3">#REF!</definedName>
    <definedName name="F7_1GrFXPos_EndDay_4" localSheetId="0">#REF!</definedName>
    <definedName name="F7_1GrFXPos_EndDay_4">#REF!</definedName>
    <definedName name="F7_1GrFXPos_EndDay_6" localSheetId="0">#REF!</definedName>
    <definedName name="F7_1GrFXPos_EndDay_6">#REF!</definedName>
    <definedName name="F7_1GrFXPos_EndDay_7" localSheetId="0">#REF!</definedName>
    <definedName name="F7_1GrFXPos_EndDay_7">#REF!</definedName>
    <definedName name="F7_2GrFXPos_EndDay_2" localSheetId="0">#REF!</definedName>
    <definedName name="F7_2GrFXPos_EndDay_2">#REF!</definedName>
    <definedName name="F7_2GrFXPos_EndDay_3" localSheetId="0">#REF!</definedName>
    <definedName name="F7_2GrFXPos_EndDay_3">#REF!</definedName>
    <definedName name="F7_2GrFXPos_EndDay_4" localSheetId="0">#REF!</definedName>
    <definedName name="F7_2GrFXPos_EndDay_4">#REF!</definedName>
    <definedName name="F7_2GrFXPos_EndDay_6" localSheetId="0">#REF!</definedName>
    <definedName name="F7_2GrFXPos_EndDay_6">#REF!</definedName>
    <definedName name="F7_2GrFXPos_EndDay_7" localSheetId="0">#REF!</definedName>
    <definedName name="F7_2GrFXPos_EndDay_7">#REF!</definedName>
    <definedName name="F7_2GrFXPos_Lim_2" localSheetId="0">#REF!</definedName>
    <definedName name="F7_2GrFXPos_Lim_2">#REF!</definedName>
    <definedName name="F7_2GrFXPos_Lim_3" localSheetId="0">#REF!</definedName>
    <definedName name="F7_2GrFXPos_Lim_3">#REF!</definedName>
    <definedName name="F7_2GrFXPos_Lim_4" localSheetId="0">#REF!</definedName>
    <definedName name="F7_2GrFXPos_Lim_4">#REF!</definedName>
    <definedName name="F7_2GrFXPos_Lim_6" localSheetId="0">#REF!</definedName>
    <definedName name="F7_2GrFXPos_Lim_6">#REF!</definedName>
    <definedName name="F7_2GrFXPos_Lim_7" localSheetId="0">#REF!</definedName>
    <definedName name="F7_2GrFXPos_Lim_7">#REF!</definedName>
    <definedName name="F7_GrossFXPos_Lim_2" localSheetId="0">#REF!</definedName>
    <definedName name="F7_GrossFXPos_Lim_2">#REF!</definedName>
    <definedName name="F7_GrossFXPos_Lim_3" localSheetId="0">#REF!</definedName>
    <definedName name="F7_GrossFXPos_Lim_3">#REF!</definedName>
    <definedName name="F7_GrossFXPos_Lim_4" localSheetId="0">#REF!</definedName>
    <definedName name="F7_GrossFXPos_Lim_4">#REF!</definedName>
    <definedName name="F7_GrossFXPos_Lim_6" localSheetId="0">#REF!</definedName>
    <definedName name="F7_GrossFXPos_Lim_6">#REF!</definedName>
    <definedName name="F7_GrossFXPos_Lim_7" localSheetId="0">#REF!</definedName>
    <definedName name="F7_GrossFXPos_Lim_7">#REF!</definedName>
    <definedName name="July1" localSheetId="0">#REF!</definedName>
    <definedName name="July1">#REF!</definedName>
    <definedName name="_xlnm.Print_Titles">#N/A</definedName>
  </definedNames>
  <calcPr calcId="162913"/>
</workbook>
</file>

<file path=xl/calcChain.xml><?xml version="1.0" encoding="utf-8"?>
<calcChain xmlns="http://schemas.openxmlformats.org/spreadsheetml/2006/main">
  <c r="F20" i="1" l="1"/>
  <c r="F19" i="1"/>
  <c r="F8" i="1"/>
  <c r="F7" i="1" s="1"/>
  <c r="F26" i="1"/>
  <c r="F31" i="1"/>
  <c r="F35" i="1"/>
  <c r="F41" i="1"/>
  <c r="F44" i="1"/>
  <c r="F40" i="1" l="1"/>
  <c r="F23" i="1"/>
  <c r="F22" i="1" s="1"/>
  <c r="F6" i="1"/>
  <c r="E44" i="1"/>
  <c r="E41" i="1"/>
  <c r="E40" i="1" s="1"/>
  <c r="E35" i="1"/>
  <c r="E31" i="1"/>
  <c r="E23" i="1" s="1"/>
  <c r="E22" i="1" s="1"/>
  <c r="E26" i="1"/>
  <c r="E8" i="1"/>
  <c r="E7" i="1" s="1"/>
  <c r="E6" i="1" s="1"/>
  <c r="F39" i="1" l="1"/>
  <c r="E39" i="1"/>
  <c r="D44" i="1"/>
  <c r="D41" i="1"/>
  <c r="D35" i="1"/>
  <c r="D31" i="1"/>
  <c r="D26" i="1"/>
  <c r="D23" i="1" s="1"/>
  <c r="D22" i="1" s="1"/>
  <c r="D8" i="1"/>
  <c r="D7" i="1" s="1"/>
  <c r="D6" i="1" s="1"/>
  <c r="D40" i="1" l="1"/>
  <c r="D39" i="1"/>
  <c r="C44" i="1"/>
  <c r="C41" i="1"/>
  <c r="C35" i="1"/>
  <c r="C31" i="1"/>
  <c r="C26" i="1"/>
  <c r="C8" i="1"/>
  <c r="C7" i="1" s="1"/>
  <c r="C6" i="1" s="1"/>
  <c r="C40" i="1" l="1"/>
  <c r="C23" i="1"/>
  <c r="C22" i="1" s="1"/>
  <c r="C39" i="1" s="1"/>
  <c r="B8" i="1"/>
  <c r="B44" i="1" l="1"/>
  <c r="B41" i="1"/>
  <c r="B31" i="1"/>
  <c r="B26" i="1"/>
  <c r="B35" i="1"/>
  <c r="B7" i="1"/>
  <c r="B6" i="1" s="1"/>
  <c r="B40" i="1" l="1"/>
  <c r="B23" i="1"/>
  <c r="B22" i="1" s="1"/>
  <c r="B39" i="1" s="1"/>
</calcChain>
</file>

<file path=xl/sharedStrings.xml><?xml version="1.0" encoding="utf-8"?>
<sst xmlns="http://schemas.openxmlformats.org/spreadsheetml/2006/main" count="47" uniqueCount="45">
  <si>
    <t>ՏԵՂԵԿԱՏՎՈՒԹՅՈՒՆ</t>
  </si>
  <si>
    <t>(մլն դրամ)</t>
  </si>
  <si>
    <t>Հունվար</t>
  </si>
  <si>
    <t xml:space="preserve">ԸՆԴԱՄԵՆԸ ԵԿԱՄՈՒՏՆԵՐ </t>
  </si>
  <si>
    <r>
      <t>Հարկային եկամուտներ և պետական տուրքեր</t>
    </r>
    <r>
      <rPr>
        <sz val="10"/>
        <rFont val="GHEA Grapalat"/>
        <family val="3"/>
      </rPr>
      <t xml:space="preserve"> </t>
    </r>
  </si>
  <si>
    <t>Հարկային եկամուտներ</t>
  </si>
  <si>
    <t>Պետական տուրք</t>
  </si>
  <si>
    <t>Պաշտոնական դրամաշնորհներ</t>
  </si>
  <si>
    <t>Այլ եկամուտներ</t>
  </si>
  <si>
    <t>ԸՆԴԱՄԵՆԸ ԾԱԽՍԵՐ</t>
  </si>
  <si>
    <t>Ընթացիկ ծախսեր</t>
  </si>
  <si>
    <t>Ավելացված արժեքի հարկ</t>
  </si>
  <si>
    <t>Ակցիզային հարկ</t>
  </si>
  <si>
    <t>Շահութահարկ</t>
  </si>
  <si>
    <t>Մաքսատուրք</t>
  </si>
  <si>
    <t>Եկամտային հարկ</t>
  </si>
  <si>
    <t>Շրջանառության հարկ</t>
  </si>
  <si>
    <t>Սոցիալական վճար (կուտակային կենսաթոշակի գծով)</t>
  </si>
  <si>
    <t>Բնապահպանական հարկ և բնօգտագործման վճար</t>
  </si>
  <si>
    <t>Այլ հարկեր</t>
  </si>
  <si>
    <t>Աշխատավարձ</t>
  </si>
  <si>
    <t>Ծառայությունների և ապրանքների ձեռք բերում</t>
  </si>
  <si>
    <t>Տոկոսավճարներ, այդ թվում`</t>
  </si>
  <si>
    <t>Ներքին տոկոսավճարներ</t>
  </si>
  <si>
    <t>Արտաքին տոկոսավճարներ</t>
  </si>
  <si>
    <t>Սուբսիդիաներ</t>
  </si>
  <si>
    <t>Դրամաշնորհներ</t>
  </si>
  <si>
    <t>Սոցիալական նպաստներ և կենսաթոշակներ, այդ թվում`</t>
  </si>
  <si>
    <t>Նպաստներ</t>
  </si>
  <si>
    <t>Կենսաթոշակներ</t>
  </si>
  <si>
    <t>Այլ ծախսեր</t>
  </si>
  <si>
    <t>Ոչ ֆինանսական ակտիվների հետ գործառնություններ</t>
  </si>
  <si>
    <t>Ոչ ֆինանսական ակտիվների գծով ծախսեր</t>
  </si>
  <si>
    <t>Ոչ ֆինանսական ակտիվների օտարումից մուտքեր</t>
  </si>
  <si>
    <t>ԴԵՖԻՑԻՏԻ ՖԻՆԱՆՍԱՎՈՐՄԱՆ ԱՂԲՅՈՒՐՆԵՐԸ</t>
  </si>
  <si>
    <t>Արտաքին աղբյուրներ</t>
  </si>
  <si>
    <t>Ներքին աղբյուրներ</t>
  </si>
  <si>
    <t>Փոխառու զուտ միջոցներ</t>
  </si>
  <si>
    <t>Ֆինանսական զուտ ակտիվներ</t>
  </si>
  <si>
    <t>ԴԵՖԻՑԻՏ (ՀԱՎԵԼՈՒՐԴ)</t>
  </si>
  <si>
    <t>ՀՀ 2025թ. պետական բյուջեի ամսական (կուտակային) փաստացի ցուցանիշների վերաբերյալ</t>
  </si>
  <si>
    <t>Հունվար-փետրվար</t>
  </si>
  <si>
    <t>Հունվար-մարտ</t>
  </si>
  <si>
    <t>Հունվար-ապրիլ</t>
  </si>
  <si>
    <t>Հունվար-մայիս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</si>
</sst>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_);[Red]\(&quot;$&quot;#,##0.00\)"/>
    <numFmt numFmtId="43" formatCode="_(* #,##0.00_);_(* \(#,##0.00\);_(* &quot;-&quot;??_);_(@_)"/>
    <numFmt numFmtId="164" formatCode="_-* #,##0.00\ _ _-;\-* #,##0.00\ _ _-;_-* &quot;-&quot;??\ _ _-;_-@_-"/>
    <numFmt numFmtId="165" formatCode="#,##0.0"/>
    <numFmt numFmtId="166" formatCode="_(* #,##0.0_);_(* \(#,##0.0\);_(* &quot;-&quot;??_);_(@_)"/>
    <numFmt numFmtId="167" formatCode="_-* #,##0.00_р_._-;\-* #,##0.00_р_._-;_-* &quot;-&quot;??_р_._-;_-@_-"/>
    <numFmt numFmtId="168" formatCode="##,##0.0;\(##,##0.0\);\-"/>
  </numFmts>
  <fonts count="50" x14ac:knownFonts="1">
    <font>
      <sz val="10"/>
      <name val="Arial Armeni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1"/>
      <name val="GHEA Grapalat"/>
      <family val="3"/>
    </font>
    <font>
      <sz val="10"/>
      <name val="Arial Armenian"/>
      <family val="2"/>
    </font>
    <font>
      <sz val="10"/>
      <name val="Arial"/>
      <family val="2"/>
    </font>
    <font>
      <b/>
      <sz val="11"/>
      <color indexed="52"/>
      <name val="Calibri"/>
      <family val="2"/>
      <charset val="1"/>
    </font>
    <font>
      <sz val="11"/>
      <color indexed="62"/>
      <name val="Calibri"/>
      <family val="2"/>
      <charset val="1"/>
    </font>
    <font>
      <sz val="10"/>
      <name val="Arial"/>
      <family val="2"/>
    </font>
    <font>
      <b/>
      <sz val="11"/>
      <color indexed="63"/>
      <name val="Calibri"/>
      <family val="2"/>
      <charset val="1"/>
    </font>
    <font>
      <sz val="10"/>
      <color indexed="8"/>
      <name val="MS Sans Serif"/>
      <family val="2"/>
    </font>
    <font>
      <b/>
      <sz val="11"/>
      <color indexed="8"/>
      <name val="Calibri"/>
      <family val="2"/>
      <charset val="1"/>
    </font>
    <font>
      <sz val="8"/>
      <name val="GHEA Grapalat"/>
      <family val="2"/>
    </font>
    <font>
      <sz val="10"/>
      <name val="Times Armenian"/>
      <family val="1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10"/>
      <name val="Calibri"/>
      <family val="2"/>
      <charset val="1"/>
    </font>
    <font>
      <sz val="11"/>
      <color theme="1"/>
      <name val="Calibri"/>
      <family val="2"/>
      <charset val="204"/>
      <scheme val="minor"/>
    </font>
    <font>
      <b/>
      <sz val="18"/>
      <color theme="3"/>
      <name val="Calibri Light"/>
      <family val="2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01">
    <xf numFmtId="0" fontId="0" fillId="0" borderId="0"/>
    <xf numFmtId="43" fontId="23" fillId="0" borderId="0" applyFont="0" applyFill="0" applyBorder="0" applyAlignment="0" applyProtection="0"/>
    <xf numFmtId="0" fontId="24" fillId="0" borderId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0" fontId="25" fillId="34" borderId="10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35" borderId="10" applyNumberFormat="0" applyAlignment="0" applyProtection="0"/>
    <xf numFmtId="0" fontId="24" fillId="0" borderId="0"/>
    <xf numFmtId="0" fontId="24" fillId="0" borderId="0"/>
    <xf numFmtId="0" fontId="23" fillId="0" borderId="0"/>
    <xf numFmtId="0" fontId="27" fillId="0" borderId="0"/>
    <xf numFmtId="0" fontId="28" fillId="34" borderId="11" applyNumberFormat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9" fillId="0" borderId="0"/>
    <xf numFmtId="0" fontId="30" fillId="0" borderId="12" applyNumberFormat="0" applyFill="0" applyAlignment="0" applyProtection="0"/>
    <xf numFmtId="0" fontId="19" fillId="9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21" borderId="0" applyNumberFormat="0" applyBorder="0" applyAlignment="0" applyProtection="0"/>
    <xf numFmtId="0" fontId="19" fillId="25" borderId="0" applyNumberFormat="0" applyBorder="0" applyAlignment="0" applyProtection="0"/>
    <xf numFmtId="0" fontId="19" fillId="29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5" fillId="7" borderId="7" applyNumberFormat="0" applyAlignment="0" applyProtection="0"/>
    <xf numFmtId="0" fontId="4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31" fillId="0" borderId="0">
      <alignment horizontal="left" vertical="top" wrapText="1"/>
    </xf>
    <xf numFmtId="0" fontId="32" fillId="0" borderId="0"/>
    <xf numFmtId="0" fontId="32" fillId="0" borderId="0"/>
    <xf numFmtId="0" fontId="32" fillId="0" borderId="0"/>
    <xf numFmtId="0" fontId="9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33" fillId="8" borderId="8" applyNumberFormat="0" applyFont="0" applyAlignment="0" applyProtection="0"/>
    <xf numFmtId="0" fontId="14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3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" fillId="31" borderId="0" applyNumberFormat="0" applyBorder="0" applyAlignment="0" applyProtection="0"/>
    <xf numFmtId="0" fontId="24" fillId="0" borderId="0"/>
    <xf numFmtId="0" fontId="1" fillId="0" borderId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9" borderId="0" applyNumberFormat="0" applyBorder="0" applyAlignment="0" applyProtection="0"/>
    <xf numFmtId="0" fontId="35" fillId="41" borderId="0" applyNumberFormat="0" applyBorder="0" applyAlignment="0" applyProtection="0"/>
    <xf numFmtId="0" fontId="35" fillId="36" borderId="0" applyNumberFormat="0" applyBorder="0" applyAlignment="0" applyProtection="0"/>
    <xf numFmtId="0" fontId="35" fillId="3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35" fillId="42" borderId="0" applyNumberFormat="0" applyBorder="0" applyAlignment="0" applyProtection="0"/>
    <xf numFmtId="0" fontId="35" fillId="43" borderId="0" applyNumberFormat="0" applyBorder="0" applyAlignment="0" applyProtection="0"/>
    <xf numFmtId="0" fontId="35" fillId="44" borderId="0" applyNumberFormat="0" applyBorder="0" applyAlignment="0" applyProtection="0"/>
    <xf numFmtId="0" fontId="35" fillId="41" borderId="0" applyNumberFormat="0" applyBorder="0" applyAlignment="0" applyProtection="0"/>
    <xf numFmtId="0" fontId="35" fillId="42" borderId="0" applyNumberFormat="0" applyBorder="0" applyAlignment="0" applyProtection="0"/>
    <xf numFmtId="0" fontId="35" fillId="4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3" borderId="0" applyNumberFormat="0" applyBorder="0" applyAlignment="0" applyProtection="0"/>
    <xf numFmtId="0" fontId="36" fillId="44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1" borderId="0" applyNumberFormat="0" applyBorder="0" applyAlignment="0" applyProtection="0"/>
    <xf numFmtId="0" fontId="36" fillId="52" borderId="0" applyNumberFormat="0" applyBorder="0" applyAlignment="0" applyProtection="0"/>
    <xf numFmtId="0" fontId="36" fillId="54" borderId="0" applyNumberFormat="0" applyBorder="0" applyAlignment="0" applyProtection="0"/>
    <xf numFmtId="0" fontId="36" fillId="50" borderId="0" applyNumberFormat="0" applyBorder="0" applyAlignment="0" applyProtection="0"/>
    <xf numFmtId="0" fontId="36" fillId="48" borderId="0" applyNumberFormat="0" applyBorder="0" applyAlignment="0" applyProtection="0"/>
    <xf numFmtId="0" fontId="36" fillId="49" borderId="0" applyNumberFormat="0" applyBorder="0" applyAlignment="0" applyProtection="0"/>
    <xf numFmtId="0" fontId="36" fillId="53" borderId="0" applyNumberFormat="0" applyBorder="0" applyAlignment="0" applyProtection="0"/>
    <xf numFmtId="0" fontId="37" fillId="38" borderId="0" applyNumberFormat="0" applyBorder="0" applyAlignment="0" applyProtection="0"/>
    <xf numFmtId="0" fontId="38" fillId="55" borderId="14" applyNumberFormat="0" applyAlignment="0" applyProtection="0"/>
    <xf numFmtId="167" fontId="3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167" fontId="34" fillId="0" borderId="0" applyFont="0" applyFill="0" applyBorder="0" applyAlignment="0" applyProtection="0"/>
    <xf numFmtId="164" fontId="24" fillId="0" borderId="0" applyFont="0" applyFill="0" applyBorder="0" applyAlignment="0" applyProtection="0"/>
    <xf numFmtId="8" fontId="24" fillId="0" borderId="0" applyFont="0" applyFill="0" applyProtection="0"/>
    <xf numFmtId="164" fontId="3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40" fillId="39" borderId="0" applyNumberFormat="0" applyBorder="0" applyAlignment="0" applyProtection="0"/>
    <xf numFmtId="0" fontId="41" fillId="0" borderId="15" applyNumberFormat="0" applyFill="0" applyAlignment="0" applyProtection="0"/>
    <xf numFmtId="0" fontId="42" fillId="0" borderId="16" applyNumberFormat="0" applyFill="0" applyAlignment="0" applyProtection="0"/>
    <xf numFmtId="0" fontId="43" fillId="0" borderId="17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18" applyNumberFormat="0" applyFill="0" applyAlignment="0" applyProtection="0"/>
    <xf numFmtId="0" fontId="45" fillId="45" borderId="0" applyNumberFormat="0" applyBorder="0" applyAlignment="0" applyProtection="0"/>
    <xf numFmtId="0" fontId="24" fillId="0" borderId="0"/>
    <xf numFmtId="0" fontId="48" fillId="0" borderId="0"/>
    <xf numFmtId="0" fontId="24" fillId="0" borderId="0"/>
    <xf numFmtId="0" fontId="23" fillId="40" borderId="19" applyNumberFormat="0" applyFont="0" applyAlignment="0" applyProtection="0"/>
    <xf numFmtId="9" fontId="3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4" fillId="0" borderId="0" applyFont="0" applyFill="0" applyBorder="0" applyAlignment="0" applyProtection="0"/>
    <xf numFmtId="168" fontId="31" fillId="0" borderId="0" applyFill="0" applyBorder="0" applyProtection="0">
      <alignment horizontal="right" vertical="top"/>
    </xf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3" fillId="0" borderId="0"/>
    <xf numFmtId="0" fontId="31" fillId="0" borderId="0">
      <alignment horizontal="left" vertical="top" wrapText="1"/>
    </xf>
    <xf numFmtId="0" fontId="33" fillId="8" borderId="8" applyNumberFormat="0" applyFont="0" applyAlignment="0" applyProtection="0"/>
    <xf numFmtId="9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1" fillId="0" borderId="0" xfId="0" applyFont="1" applyFill="1"/>
    <xf numFmtId="0" fontId="21" fillId="0" borderId="0" xfId="0" applyFont="1" applyFill="1" applyBorder="1"/>
    <xf numFmtId="165" fontId="21" fillId="0" borderId="0" xfId="1" applyNumberFormat="1" applyFont="1" applyFill="1"/>
    <xf numFmtId="0" fontId="22" fillId="0" borderId="0" xfId="0" applyFont="1" applyFill="1" applyAlignment="1">
      <alignment horizontal="centerContinuous" vertical="center" wrapText="1"/>
    </xf>
    <xf numFmtId="0" fontId="21" fillId="0" borderId="13" xfId="0" applyFont="1" applyFill="1" applyBorder="1"/>
    <xf numFmtId="0" fontId="22" fillId="0" borderId="13" xfId="0" applyFont="1" applyFill="1" applyBorder="1" applyAlignment="1">
      <alignment wrapText="1"/>
    </xf>
    <xf numFmtId="0" fontId="20" fillId="0" borderId="13" xfId="0" applyFont="1" applyFill="1" applyBorder="1" applyAlignment="1">
      <alignment wrapText="1"/>
    </xf>
    <xf numFmtId="0" fontId="20" fillId="0" borderId="13" xfId="0" applyFont="1" applyFill="1" applyBorder="1" applyAlignment="1">
      <alignment horizontal="left" wrapText="1" indent="1"/>
    </xf>
    <xf numFmtId="0" fontId="21" fillId="0" borderId="13" xfId="0" applyFont="1" applyFill="1" applyBorder="1" applyAlignment="1">
      <alignment horizontal="left" wrapText="1" indent="2"/>
    </xf>
    <xf numFmtId="0" fontId="21" fillId="0" borderId="13" xfId="0" applyFont="1" applyFill="1" applyBorder="1" applyAlignment="1">
      <alignment horizontal="left" wrapText="1" indent="1"/>
    </xf>
    <xf numFmtId="166" fontId="22" fillId="0" borderId="13" xfId="1" applyNumberFormat="1" applyFont="1" applyFill="1" applyBorder="1" applyAlignment="1">
      <alignment horizontal="right" wrapText="1"/>
    </xf>
    <xf numFmtId="166" fontId="20" fillId="0" borderId="13" xfId="1" applyNumberFormat="1" applyFont="1" applyFill="1" applyBorder="1" applyAlignment="1">
      <alignment horizontal="right" wrapText="1"/>
    </xf>
    <xf numFmtId="166" fontId="21" fillId="0" borderId="13" xfId="1" applyNumberFormat="1" applyFont="1" applyFill="1" applyBorder="1" applyAlignment="1">
      <alignment horizontal="right" wrapText="1"/>
    </xf>
    <xf numFmtId="0" fontId="21" fillId="0" borderId="0" xfId="0" applyFont="1" applyFill="1" applyAlignment="1">
      <alignment wrapText="1"/>
    </xf>
    <xf numFmtId="0" fontId="20" fillId="0" borderId="0" xfId="0" applyFont="1" applyFill="1" applyAlignment="1">
      <alignment horizontal="centerContinuous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1" fillId="0" borderId="0" xfId="0" applyFont="1" applyFill="1" applyAlignment="1">
      <alignment horizontal="centerContinuous" vertical="center"/>
    </xf>
    <xf numFmtId="0" fontId="21" fillId="0" borderId="0" xfId="0" applyFont="1" applyFill="1" applyAlignment="1">
      <alignment vertical="center"/>
    </xf>
    <xf numFmtId="0" fontId="21" fillId="0" borderId="0" xfId="0" applyFont="1" applyFill="1" applyAlignment="1">
      <alignment horizontal="centerContinuous"/>
    </xf>
  </cellXfs>
  <cellStyles count="301">
    <cellStyle name="_Sheet2" xfId="2"/>
    <cellStyle name="20% - Accent1 2" xfId="128"/>
    <cellStyle name="20% - Accent2 2" xfId="129"/>
    <cellStyle name="20% - Accent3 2" xfId="130"/>
    <cellStyle name="20% - Accent4 2" xfId="131"/>
    <cellStyle name="20% - Accent5 2" xfId="132"/>
    <cellStyle name="20% - Accent6 2" xfId="133"/>
    <cellStyle name="20% - Акцент1 2" xfId="3"/>
    <cellStyle name="20% - Акцент1 2 2" xfId="4"/>
    <cellStyle name="20% - Акцент1 2 2 2" xfId="91"/>
    <cellStyle name="20% - Акцент1 2 2 2 2" xfId="136"/>
    <cellStyle name="20% - Акцент1 2 2 3" xfId="137"/>
    <cellStyle name="20% - Акцент1 2 2 4" xfId="135"/>
    <cellStyle name="20% - Акцент1 2 3" xfId="5"/>
    <cellStyle name="20% - Акцент1 2 3 2" xfId="92"/>
    <cellStyle name="20% - Акцент1 2 3 2 2" xfId="139"/>
    <cellStyle name="20% - Акцент1 2 3 3" xfId="140"/>
    <cellStyle name="20% - Акцент1 2 3 4" xfId="138"/>
    <cellStyle name="20% - Акцент1 2 4" xfId="90"/>
    <cellStyle name="20% - Акцент1 2 4 2" xfId="141"/>
    <cellStyle name="20% - Акцент1 2 5" xfId="142"/>
    <cellStyle name="20% - Акцент1 2 6" xfId="134"/>
    <cellStyle name="20% - Акцент2 2" xfId="6"/>
    <cellStyle name="20% - Акцент2 2 2" xfId="7"/>
    <cellStyle name="20% - Акцент2 2 2 2" xfId="94"/>
    <cellStyle name="20% - Акцент2 2 2 2 2" xfId="145"/>
    <cellStyle name="20% - Акцент2 2 2 3" xfId="146"/>
    <cellStyle name="20% - Акцент2 2 2 4" xfId="144"/>
    <cellStyle name="20% - Акцент2 2 3" xfId="8"/>
    <cellStyle name="20% - Акцент2 2 3 2" xfId="95"/>
    <cellStyle name="20% - Акцент2 2 3 2 2" xfId="148"/>
    <cellStyle name="20% - Акцент2 2 3 3" xfId="149"/>
    <cellStyle name="20% - Акцент2 2 3 4" xfId="147"/>
    <cellStyle name="20% - Акцент2 2 4" xfId="93"/>
    <cellStyle name="20% - Акцент2 2 4 2" xfId="150"/>
    <cellStyle name="20% - Акцент2 2 5" xfId="151"/>
    <cellStyle name="20% - Акцент2 2 6" xfId="143"/>
    <cellStyle name="20% - Акцент3 2" xfId="9"/>
    <cellStyle name="20% - Акцент3 2 2" xfId="10"/>
    <cellStyle name="20% - Акцент3 2 2 2" xfId="97"/>
    <cellStyle name="20% - Акцент3 2 2 2 2" xfId="154"/>
    <cellStyle name="20% - Акцент3 2 2 3" xfId="155"/>
    <cellStyle name="20% - Акцент3 2 2 4" xfId="153"/>
    <cellStyle name="20% - Акцент3 2 3" xfId="11"/>
    <cellStyle name="20% - Акцент3 2 3 2" xfId="98"/>
    <cellStyle name="20% - Акцент3 2 3 2 2" xfId="157"/>
    <cellStyle name="20% - Акцент3 2 3 3" xfId="158"/>
    <cellStyle name="20% - Акцент3 2 3 4" xfId="156"/>
    <cellStyle name="20% - Акцент3 2 4" xfId="96"/>
    <cellStyle name="20% - Акцент3 2 4 2" xfId="159"/>
    <cellStyle name="20% - Акцент3 2 5" xfId="160"/>
    <cellStyle name="20% - Акцент3 2 6" xfId="152"/>
    <cellStyle name="20% - Акцент4 2" xfId="12"/>
    <cellStyle name="20% - Акцент4 2 2" xfId="13"/>
    <cellStyle name="20% - Акцент4 2 2 2" xfId="100"/>
    <cellStyle name="20% - Акцент4 2 2 2 2" xfId="163"/>
    <cellStyle name="20% - Акцент4 2 2 3" xfId="164"/>
    <cellStyle name="20% - Акцент4 2 2 4" xfId="162"/>
    <cellStyle name="20% - Акцент4 2 3" xfId="14"/>
    <cellStyle name="20% - Акцент4 2 3 2" xfId="101"/>
    <cellStyle name="20% - Акцент4 2 3 2 2" xfId="166"/>
    <cellStyle name="20% - Акцент4 2 3 3" xfId="167"/>
    <cellStyle name="20% - Акцент4 2 3 4" xfId="165"/>
    <cellStyle name="20% - Акцент4 2 4" xfId="99"/>
    <cellStyle name="20% - Акцент4 2 4 2" xfId="168"/>
    <cellStyle name="20% - Акцент4 2 5" xfId="169"/>
    <cellStyle name="20% - Акцент4 2 6" xfId="161"/>
    <cellStyle name="20% - Акцент5 2" xfId="15"/>
    <cellStyle name="20% - Акцент5 2 2" xfId="16"/>
    <cellStyle name="20% - Акцент5 2 2 2" xfId="103"/>
    <cellStyle name="20% - Акцент5 2 2 2 2" xfId="172"/>
    <cellStyle name="20% - Акцент5 2 2 3" xfId="173"/>
    <cellStyle name="20% - Акцент5 2 2 4" xfId="171"/>
    <cellStyle name="20% - Акцент5 2 3" xfId="17"/>
    <cellStyle name="20% - Акцент5 2 3 2" xfId="104"/>
    <cellStyle name="20% - Акцент5 2 3 2 2" xfId="175"/>
    <cellStyle name="20% - Акцент5 2 3 3" xfId="176"/>
    <cellStyle name="20% - Акцент5 2 3 4" xfId="174"/>
    <cellStyle name="20% - Акцент5 2 4" xfId="102"/>
    <cellStyle name="20% - Акцент5 2 4 2" xfId="177"/>
    <cellStyle name="20% - Акцент5 2 5" xfId="178"/>
    <cellStyle name="20% - Акцент5 2 6" xfId="170"/>
    <cellStyle name="20% - Акцент6 2" xfId="18"/>
    <cellStyle name="20% - Акцент6 2 2" xfId="19"/>
    <cellStyle name="20% - Акцент6 2 2 2" xfId="106"/>
    <cellStyle name="20% - Акцент6 2 2 2 2" xfId="181"/>
    <cellStyle name="20% - Акцент6 2 2 3" xfId="182"/>
    <cellStyle name="20% - Акцент6 2 2 4" xfId="180"/>
    <cellStyle name="20% - Акцент6 2 3" xfId="20"/>
    <cellStyle name="20% - Акцент6 2 3 2" xfId="107"/>
    <cellStyle name="20% - Акцент6 2 3 2 2" xfId="184"/>
    <cellStyle name="20% - Акцент6 2 3 3" xfId="185"/>
    <cellStyle name="20% - Акцент6 2 3 4" xfId="183"/>
    <cellStyle name="20% - Акцент6 2 4" xfId="105"/>
    <cellStyle name="20% - Акцент6 2 4 2" xfId="186"/>
    <cellStyle name="20% - Акцент6 2 5" xfId="187"/>
    <cellStyle name="20% - Акцент6 2 6" xfId="179"/>
    <cellStyle name="40% - Accent1 2" xfId="188"/>
    <cellStyle name="40% - Accent2 2" xfId="189"/>
    <cellStyle name="40% - Accent3 2" xfId="190"/>
    <cellStyle name="40% - Accent4 2" xfId="191"/>
    <cellStyle name="40% - Accent5 2" xfId="192"/>
    <cellStyle name="40% - Accent6 2" xfId="193"/>
    <cellStyle name="40% - Акцент1 2" xfId="21"/>
    <cellStyle name="40% - Акцент1 2 2" xfId="22"/>
    <cellStyle name="40% - Акцент1 2 2 2" xfId="109"/>
    <cellStyle name="40% - Акцент1 2 2 2 2" xfId="196"/>
    <cellStyle name="40% - Акцент1 2 2 3" xfId="197"/>
    <cellStyle name="40% - Акцент1 2 2 4" xfId="195"/>
    <cellStyle name="40% - Акцент1 2 3" xfId="23"/>
    <cellStyle name="40% - Акцент1 2 3 2" xfId="110"/>
    <cellStyle name="40% - Акцент1 2 3 2 2" xfId="199"/>
    <cellStyle name="40% - Акцент1 2 3 3" xfId="200"/>
    <cellStyle name="40% - Акцент1 2 3 4" xfId="198"/>
    <cellStyle name="40% - Акцент1 2 4" xfId="108"/>
    <cellStyle name="40% - Акцент1 2 4 2" xfId="201"/>
    <cellStyle name="40% - Акцент1 2 5" xfId="202"/>
    <cellStyle name="40% - Акцент1 2 6" xfId="194"/>
    <cellStyle name="40% - Акцент2 2" xfId="24"/>
    <cellStyle name="40% - Акцент2 2 2" xfId="25"/>
    <cellStyle name="40% - Акцент2 2 2 2" xfId="112"/>
    <cellStyle name="40% - Акцент2 2 2 2 2" xfId="205"/>
    <cellStyle name="40% - Акцент2 2 2 3" xfId="206"/>
    <cellStyle name="40% - Акцент2 2 2 4" xfId="204"/>
    <cellStyle name="40% - Акцент2 2 3" xfId="26"/>
    <cellStyle name="40% - Акцент2 2 3 2" xfId="113"/>
    <cellStyle name="40% - Акцент2 2 3 2 2" xfId="208"/>
    <cellStyle name="40% - Акцент2 2 3 3" xfId="209"/>
    <cellStyle name="40% - Акцент2 2 3 4" xfId="207"/>
    <cellStyle name="40% - Акцент2 2 4" xfId="111"/>
    <cellStyle name="40% - Акцент2 2 4 2" xfId="210"/>
    <cellStyle name="40% - Акцент2 2 5" xfId="211"/>
    <cellStyle name="40% - Акцент2 2 6" xfId="203"/>
    <cellStyle name="40% - Акцент3 2" xfId="27"/>
    <cellStyle name="40% - Акцент3 2 2" xfId="28"/>
    <cellStyle name="40% - Акцент3 2 2 2" xfId="115"/>
    <cellStyle name="40% - Акцент3 2 2 2 2" xfId="214"/>
    <cellStyle name="40% - Акцент3 2 2 3" xfId="215"/>
    <cellStyle name="40% - Акцент3 2 2 4" xfId="213"/>
    <cellStyle name="40% - Акцент3 2 3" xfId="29"/>
    <cellStyle name="40% - Акцент3 2 3 2" xfId="116"/>
    <cellStyle name="40% - Акцент3 2 3 2 2" xfId="217"/>
    <cellStyle name="40% - Акцент3 2 3 3" xfId="218"/>
    <cellStyle name="40% - Акцент3 2 3 4" xfId="216"/>
    <cellStyle name="40% - Акцент3 2 4" xfId="114"/>
    <cellStyle name="40% - Акцент3 2 4 2" xfId="219"/>
    <cellStyle name="40% - Акцент3 2 5" xfId="220"/>
    <cellStyle name="40% - Акцент3 2 6" xfId="212"/>
    <cellStyle name="40% - Акцент4 2" xfId="30"/>
    <cellStyle name="40% - Акцент4 2 2" xfId="31"/>
    <cellStyle name="40% - Акцент4 2 2 2" xfId="118"/>
    <cellStyle name="40% - Акцент4 2 2 2 2" xfId="223"/>
    <cellStyle name="40% - Акцент4 2 2 3" xfId="224"/>
    <cellStyle name="40% - Акцент4 2 2 4" xfId="222"/>
    <cellStyle name="40% - Акцент4 2 3" xfId="32"/>
    <cellStyle name="40% - Акцент4 2 3 2" xfId="119"/>
    <cellStyle name="40% - Акцент4 2 3 2 2" xfId="226"/>
    <cellStyle name="40% - Акцент4 2 3 3" xfId="227"/>
    <cellStyle name="40% - Акцент4 2 3 4" xfId="225"/>
    <cellStyle name="40% - Акцент4 2 4" xfId="117"/>
    <cellStyle name="40% - Акцент4 2 4 2" xfId="228"/>
    <cellStyle name="40% - Акцент4 2 5" xfId="229"/>
    <cellStyle name="40% - Акцент4 2 6" xfId="221"/>
    <cellStyle name="40% - Акцент5 2" xfId="33"/>
    <cellStyle name="40% - Акцент5 2 2" xfId="34"/>
    <cellStyle name="40% - Акцент5 2 2 2" xfId="121"/>
    <cellStyle name="40% - Акцент5 2 2 2 2" xfId="232"/>
    <cellStyle name="40% - Акцент5 2 2 3" xfId="233"/>
    <cellStyle name="40% - Акцент5 2 2 4" xfId="231"/>
    <cellStyle name="40% - Акцент5 2 3" xfId="35"/>
    <cellStyle name="40% - Акцент5 2 3 2" xfId="122"/>
    <cellStyle name="40% - Акцент5 2 3 2 2" xfId="235"/>
    <cellStyle name="40% - Акцент5 2 3 3" xfId="236"/>
    <cellStyle name="40% - Акцент5 2 3 4" xfId="234"/>
    <cellStyle name="40% - Акцент5 2 4" xfId="120"/>
    <cellStyle name="40% - Акцент5 2 4 2" xfId="237"/>
    <cellStyle name="40% - Акцент5 2 5" xfId="238"/>
    <cellStyle name="40% - Акцент5 2 6" xfId="230"/>
    <cellStyle name="40% - Акцент6 2" xfId="36"/>
    <cellStyle name="40% - Акцент6 2 2" xfId="37"/>
    <cellStyle name="40% - Акцент6 2 2 2" xfId="124"/>
    <cellStyle name="40% - Акцент6 2 2 2 2" xfId="241"/>
    <cellStyle name="40% - Акцент6 2 2 3" xfId="242"/>
    <cellStyle name="40% - Акцент6 2 2 4" xfId="240"/>
    <cellStyle name="40% - Акцент6 2 3" xfId="38"/>
    <cellStyle name="40% - Акцент6 2 3 2" xfId="125"/>
    <cellStyle name="40% - Акцент6 2 3 2 2" xfId="244"/>
    <cellStyle name="40% - Акцент6 2 3 3" xfId="245"/>
    <cellStyle name="40% - Акцент6 2 3 4" xfId="243"/>
    <cellStyle name="40% - Акцент6 2 4" xfId="123"/>
    <cellStyle name="40% - Акцент6 2 4 2" xfId="246"/>
    <cellStyle name="40% - Акцент6 2 5" xfId="247"/>
    <cellStyle name="40% - Акцент6 2 6" xfId="239"/>
    <cellStyle name="60% - Accent1 2" xfId="248"/>
    <cellStyle name="60% - Accent2 2" xfId="249"/>
    <cellStyle name="60% - Accent3 2" xfId="250"/>
    <cellStyle name="60% - Accent4 2" xfId="251"/>
    <cellStyle name="60% - Accent5 2" xfId="252"/>
    <cellStyle name="60% - Accent6 2" xfId="253"/>
    <cellStyle name="60% - Акцент1 2" xfId="39"/>
    <cellStyle name="60% - Акцент2 2" xfId="40"/>
    <cellStyle name="60% - Акцент3 2" xfId="41"/>
    <cellStyle name="60% - Акцент4 2" xfId="42"/>
    <cellStyle name="60% - Акцент5 2" xfId="43"/>
    <cellStyle name="60% - Акцент6 2" xfId="44"/>
    <cellStyle name="Accent1 2" xfId="254"/>
    <cellStyle name="Accent2 2" xfId="255"/>
    <cellStyle name="Accent3 2" xfId="256"/>
    <cellStyle name="Accent4 2" xfId="257"/>
    <cellStyle name="Accent5 2" xfId="258"/>
    <cellStyle name="Accent6 2" xfId="259"/>
    <cellStyle name="Bad 2" xfId="260"/>
    <cellStyle name="Calculation 2" xfId="45"/>
    <cellStyle name="Check Cell 2" xfId="261"/>
    <cellStyle name="Comma" xfId="1" builtinId="3"/>
    <cellStyle name="Comma 10" xfId="300"/>
    <cellStyle name="Comma 2" xfId="46"/>
    <cellStyle name="Comma 2 2" xfId="263"/>
    <cellStyle name="Comma 2 3" xfId="262"/>
    <cellStyle name="Comma 3" xfId="47"/>
    <cellStyle name="Comma 3 2" xfId="48"/>
    <cellStyle name="Comma 3 2 2" xfId="265"/>
    <cellStyle name="Comma 3 3" xfId="266"/>
    <cellStyle name="Comma 3 4" xfId="264"/>
    <cellStyle name="Comma 4" xfId="49"/>
    <cellStyle name="Comma 4 2" xfId="50"/>
    <cellStyle name="Comma 4 2 2" xfId="268"/>
    <cellStyle name="Comma 4 3" xfId="267"/>
    <cellStyle name="Comma 5" xfId="51"/>
    <cellStyle name="Comma 5 2" xfId="269"/>
    <cellStyle name="Comma 6" xfId="270"/>
    <cellStyle name="Comma 7" xfId="52"/>
    <cellStyle name="Comma 7 2" xfId="271"/>
    <cellStyle name="Comma 8" xfId="272"/>
    <cellStyle name="Comma 9" xfId="273"/>
    <cellStyle name="Explanatory Text 2" xfId="274"/>
    <cellStyle name="Good 2" xfId="275"/>
    <cellStyle name="Heading 1 2" xfId="276"/>
    <cellStyle name="Heading 2 2" xfId="277"/>
    <cellStyle name="Heading 3 2" xfId="278"/>
    <cellStyle name="Heading 4 2" xfId="279"/>
    <cellStyle name="Input 2" xfId="53"/>
    <cellStyle name="Linked Cell 2" xfId="280"/>
    <cellStyle name="Neutral 2" xfId="281"/>
    <cellStyle name="Normal" xfId="0" builtinId="0"/>
    <cellStyle name="Normal 14" xfId="282"/>
    <cellStyle name="Normal 2" xfId="54"/>
    <cellStyle name="Normal 2 2" xfId="284"/>
    <cellStyle name="Normal 2 3" xfId="283"/>
    <cellStyle name="Normal 3" xfId="55"/>
    <cellStyle name="Normal 4" xfId="56"/>
    <cellStyle name="Normal 5" xfId="57"/>
    <cellStyle name="Normal 5 2" xfId="126"/>
    <cellStyle name="Normal 6" xfId="127"/>
    <cellStyle name="Note 2" xfId="285"/>
    <cellStyle name="Output 2" xfId="58"/>
    <cellStyle name="Percent 2" xfId="59"/>
    <cellStyle name="Percent 2 2" xfId="287"/>
    <cellStyle name="Percent 2 3" xfId="286"/>
    <cellStyle name="Percent 3" xfId="60"/>
    <cellStyle name="Percent 3 2" xfId="289"/>
    <cellStyle name="Percent 3 3" xfId="288"/>
    <cellStyle name="Percent 4" xfId="299"/>
    <cellStyle name="SN_241" xfId="290"/>
    <cellStyle name="Style 1" xfId="61"/>
    <cellStyle name="Title 2" xfId="291"/>
    <cellStyle name="Total 2" xfId="62"/>
    <cellStyle name="Warning Text 2" xfId="292"/>
    <cellStyle name="Акцент1 2" xfId="63"/>
    <cellStyle name="Акцент2 2" xfId="64"/>
    <cellStyle name="Акцент3 2" xfId="65"/>
    <cellStyle name="Акцент4 2" xfId="66"/>
    <cellStyle name="Акцент5 2" xfId="67"/>
    <cellStyle name="Акцент6 2" xfId="68"/>
    <cellStyle name="Ввод  2" xfId="69"/>
    <cellStyle name="Вывод 2" xfId="70"/>
    <cellStyle name="Вычисление 2" xfId="71"/>
    <cellStyle name="Заголовок 1 2" xfId="72"/>
    <cellStyle name="Заголовок 2 2" xfId="73"/>
    <cellStyle name="Заголовок 3 2" xfId="74"/>
    <cellStyle name="Заголовок 4 2" xfId="75"/>
    <cellStyle name="Итог 2" xfId="76"/>
    <cellStyle name="Контрольная ячейка 2" xfId="77"/>
    <cellStyle name="Название 2" xfId="78"/>
    <cellStyle name="Название 2 2" xfId="293"/>
    <cellStyle name="Нейтральный 2" xfId="79"/>
    <cellStyle name="Обычный 2" xfId="80"/>
    <cellStyle name="Обычный 2 2" xfId="295"/>
    <cellStyle name="Обычный 2 3" xfId="294"/>
    <cellStyle name="Обычный 3" xfId="81"/>
    <cellStyle name="Обычный 4" xfId="82"/>
    <cellStyle name="Обычный 4 2" xfId="83"/>
    <cellStyle name="Плохой 2" xfId="84"/>
    <cellStyle name="Пояснение 2" xfId="85"/>
    <cellStyle name="Примечание 2" xfId="86"/>
    <cellStyle name="Примечание 2 2" xfId="296"/>
    <cellStyle name="Процентный 2" xfId="297"/>
    <cellStyle name="Связанная ячейка 2" xfId="87"/>
    <cellStyle name="Текст предупреждения 2" xfId="88"/>
    <cellStyle name="Финансовый 2" xfId="298"/>
    <cellStyle name="Хороший 2" xfId="8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tabSelected="1" zoomScaleNormal="100" workbookViewId="0"/>
  </sheetViews>
  <sheetFormatPr defaultRowHeight="13.5" x14ac:dyDescent="0.25"/>
  <cols>
    <col min="1" max="1" width="46.42578125" style="1" customWidth="1"/>
    <col min="2" max="2" width="13.5703125" style="1" customWidth="1"/>
    <col min="3" max="3" width="13.28515625" style="1" customWidth="1"/>
    <col min="4" max="4" width="12.42578125" style="1" bestFit="1" customWidth="1"/>
    <col min="5" max="5" width="12.42578125" style="1" customWidth="1"/>
    <col min="6" max="6" width="15" style="1" customWidth="1"/>
    <col min="7" max="16384" width="9.140625" style="1"/>
  </cols>
  <sheetData>
    <row r="1" spans="1:6" ht="16.5" x14ac:dyDescent="0.25">
      <c r="A1" s="4" t="s">
        <v>0</v>
      </c>
      <c r="B1" s="4"/>
      <c r="C1" s="17"/>
      <c r="D1" s="17"/>
      <c r="E1" s="17"/>
      <c r="F1" s="19"/>
    </row>
    <row r="2" spans="1:6" ht="30" customHeight="1" x14ac:dyDescent="0.25">
      <c r="A2" s="4" t="s">
        <v>40</v>
      </c>
      <c r="B2" s="4"/>
      <c r="C2" s="17"/>
      <c r="D2" s="17"/>
      <c r="E2" s="17"/>
      <c r="F2" s="19"/>
    </row>
    <row r="3" spans="1:6" ht="14.25" x14ac:dyDescent="0.25">
      <c r="A3" s="15" t="s">
        <v>1</v>
      </c>
      <c r="B3" s="15"/>
      <c r="C3" s="17"/>
      <c r="D3" s="17"/>
      <c r="E3" s="17"/>
      <c r="F3" s="19"/>
    </row>
    <row r="4" spans="1:6" x14ac:dyDescent="0.25">
      <c r="A4" s="18"/>
      <c r="B4" s="18"/>
      <c r="C4" s="18"/>
      <c r="D4" s="18"/>
      <c r="E4" s="18"/>
    </row>
    <row r="5" spans="1:6" s="2" customFormat="1" ht="34.5" customHeight="1" x14ac:dyDescent="0.25">
      <c r="A5" s="5"/>
      <c r="B5" s="16" t="s">
        <v>2</v>
      </c>
      <c r="C5" s="16" t="s">
        <v>41</v>
      </c>
      <c r="D5" s="16" t="s">
        <v>42</v>
      </c>
      <c r="E5" s="16" t="s">
        <v>43</v>
      </c>
      <c r="F5" s="16" t="s">
        <v>44</v>
      </c>
    </row>
    <row r="6" spans="1:6" ht="16.5" x14ac:dyDescent="0.3">
      <c r="A6" s="6" t="s">
        <v>3</v>
      </c>
      <c r="B6" s="11">
        <f>B7+B19+B20</f>
        <v>238555.81659999996</v>
      </c>
      <c r="C6" s="11">
        <f>C7+C19+C20</f>
        <v>393176.50793000002</v>
      </c>
      <c r="D6" s="11">
        <f>D7+D19+D20</f>
        <v>597371.41821699997</v>
      </c>
      <c r="E6" s="11">
        <f>E7+E19+E20</f>
        <v>992218.49206600012</v>
      </c>
      <c r="F6" s="11">
        <f>F7+F19+F20</f>
        <v>1179734.0106669997</v>
      </c>
    </row>
    <row r="7" spans="1:6" ht="15" customHeight="1" x14ac:dyDescent="0.25">
      <c r="A7" s="7" t="s">
        <v>4</v>
      </c>
      <c r="B7" s="12">
        <f>B8+B18</f>
        <v>232839.74275999996</v>
      </c>
      <c r="C7" s="12">
        <f>C8+C18</f>
        <v>379562.97838000004</v>
      </c>
      <c r="D7" s="12">
        <f>D8+D18</f>
        <v>566498.10002599994</v>
      </c>
      <c r="E7" s="12">
        <f>E8+E18</f>
        <v>948710.22715200006</v>
      </c>
      <c r="F7" s="12">
        <f>F8+F18</f>
        <v>1125831.7019039998</v>
      </c>
    </row>
    <row r="8" spans="1:6" ht="14.25" x14ac:dyDescent="0.25">
      <c r="A8" s="8" t="s">
        <v>5</v>
      </c>
      <c r="B8" s="12">
        <f>SUM(B9:B17)</f>
        <v>227608.78175999995</v>
      </c>
      <c r="C8" s="12">
        <f>SUM(C9:C17)</f>
        <v>369301.78429000004</v>
      </c>
      <c r="D8" s="12">
        <f>SUM(D9:D17)</f>
        <v>549287.62399399991</v>
      </c>
      <c r="E8" s="12">
        <f>SUM(E9:E17)</f>
        <v>924332.03639200004</v>
      </c>
      <c r="F8" s="12">
        <f>SUM(F9:F17)</f>
        <v>1094228.3450039998</v>
      </c>
    </row>
    <row r="9" spans="1:6" x14ac:dyDescent="0.25">
      <c r="A9" s="9" t="s">
        <v>11</v>
      </c>
      <c r="B9" s="13">
        <v>86785.926859999992</v>
      </c>
      <c r="C9" s="13">
        <v>145247.95170800001</v>
      </c>
      <c r="D9" s="13">
        <v>208844.82162800001</v>
      </c>
      <c r="E9" s="13">
        <v>276697.09606800001</v>
      </c>
      <c r="F9" s="13">
        <v>341060.24098</v>
      </c>
    </row>
    <row r="10" spans="1:6" x14ac:dyDescent="0.25">
      <c r="A10" s="9" t="s">
        <v>12</v>
      </c>
      <c r="B10" s="13">
        <v>16368.868808000001</v>
      </c>
      <c r="C10" s="13">
        <v>21237.835015999997</v>
      </c>
      <c r="D10" s="13">
        <v>28490.640820000001</v>
      </c>
      <c r="E10" s="13">
        <v>38237.150645999995</v>
      </c>
      <c r="F10" s="13">
        <v>50851.395320000003</v>
      </c>
    </row>
    <row r="11" spans="1:6" x14ac:dyDescent="0.25">
      <c r="A11" s="9" t="s">
        <v>13</v>
      </c>
      <c r="B11" s="13">
        <v>17988.115775999999</v>
      </c>
      <c r="C11" s="13">
        <v>21044.855416000002</v>
      </c>
      <c r="D11" s="13">
        <v>61814.894560000001</v>
      </c>
      <c r="E11" s="13">
        <v>243313.17846599998</v>
      </c>
      <c r="F11" s="13">
        <v>252746.53993</v>
      </c>
    </row>
    <row r="12" spans="1:6" x14ac:dyDescent="0.25">
      <c r="A12" s="9" t="s">
        <v>14</v>
      </c>
      <c r="B12" s="13">
        <v>6520.7150799999999</v>
      </c>
      <c r="C12" s="13">
        <v>11849.343500000001</v>
      </c>
      <c r="D12" s="13">
        <v>18070.578510000003</v>
      </c>
      <c r="E12" s="13">
        <v>24374.168087999999</v>
      </c>
      <c r="F12" s="13">
        <v>30536.512200000001</v>
      </c>
    </row>
    <row r="13" spans="1:6" x14ac:dyDescent="0.25">
      <c r="A13" s="9" t="s">
        <v>15</v>
      </c>
      <c r="B13" s="13">
        <v>63941.941500000001</v>
      </c>
      <c r="C13" s="13">
        <v>115411.23396</v>
      </c>
      <c r="D13" s="13">
        <v>169152.17499999999</v>
      </c>
      <c r="E13" s="13">
        <v>235050.49508000002</v>
      </c>
      <c r="F13" s="13">
        <v>292591.29216799996</v>
      </c>
    </row>
    <row r="14" spans="1:6" x14ac:dyDescent="0.25">
      <c r="A14" s="9" t="s">
        <v>16</v>
      </c>
      <c r="B14" s="13">
        <v>15431.261920000001</v>
      </c>
      <c r="C14" s="13">
        <v>17343.183826</v>
      </c>
      <c r="D14" s="13">
        <v>18335.309399999998</v>
      </c>
      <c r="E14" s="13">
        <v>32003.302496</v>
      </c>
      <c r="F14" s="13">
        <v>34431.383150000001</v>
      </c>
    </row>
    <row r="15" spans="1:6" ht="27" x14ac:dyDescent="0.25">
      <c r="A15" s="9" t="s">
        <v>17</v>
      </c>
      <c r="B15" s="13">
        <v>10970.082420000001</v>
      </c>
      <c r="C15" s="13">
        <v>19932.799059999998</v>
      </c>
      <c r="D15" s="13">
        <v>28608.88668</v>
      </c>
      <c r="E15" s="13">
        <v>39147.582130000003</v>
      </c>
      <c r="F15" s="13">
        <v>48248.80128</v>
      </c>
    </row>
    <row r="16" spans="1:6" ht="27" x14ac:dyDescent="0.25">
      <c r="A16" s="9" t="s">
        <v>18</v>
      </c>
      <c r="B16" s="13">
        <v>3624.32116</v>
      </c>
      <c r="C16" s="13">
        <v>5905.0199299999995</v>
      </c>
      <c r="D16" s="13">
        <v>-1667.78962</v>
      </c>
      <c r="E16" s="13">
        <v>10860.9179</v>
      </c>
      <c r="F16" s="13">
        <v>12666.28162</v>
      </c>
    </row>
    <row r="17" spans="1:6" x14ac:dyDescent="0.25">
      <c r="A17" s="9" t="s">
        <v>19</v>
      </c>
      <c r="B17" s="13">
        <v>5977.5482360000005</v>
      </c>
      <c r="C17" s="13">
        <v>11329.561873999999</v>
      </c>
      <c r="D17" s="13">
        <v>17638.107016000002</v>
      </c>
      <c r="E17" s="13">
        <v>24648.145517999998</v>
      </c>
      <c r="F17" s="13">
        <v>31095.898355999998</v>
      </c>
    </row>
    <row r="18" spans="1:6" ht="14.25" customHeight="1" x14ac:dyDescent="0.25">
      <c r="A18" s="8" t="s">
        <v>6</v>
      </c>
      <c r="B18" s="12">
        <v>5230.9610000000002</v>
      </c>
      <c r="C18" s="12">
        <v>10261.194089999999</v>
      </c>
      <c r="D18" s="12">
        <v>17210.476032000002</v>
      </c>
      <c r="E18" s="12">
        <v>24378.190760000001</v>
      </c>
      <c r="F18" s="12">
        <v>31603.356899999999</v>
      </c>
    </row>
    <row r="19" spans="1:6" ht="14.25" x14ac:dyDescent="0.25">
      <c r="A19" s="7" t="s">
        <v>7</v>
      </c>
      <c r="B19" s="12">
        <v>742.23766999999998</v>
      </c>
      <c r="C19" s="12">
        <v>856.83354999999995</v>
      </c>
      <c r="D19" s="12">
        <v>1458.1889099999999</v>
      </c>
      <c r="E19" s="12">
        <v>2052.5832230000001</v>
      </c>
      <c r="F19" s="12">
        <f>527.311813+2139.48808</f>
        <v>2666.7998930000003</v>
      </c>
    </row>
    <row r="20" spans="1:6" ht="14.25" x14ac:dyDescent="0.25">
      <c r="A20" s="7" t="s">
        <v>8</v>
      </c>
      <c r="B20" s="12">
        <v>4973.8361700000005</v>
      </c>
      <c r="C20" s="12">
        <v>12756.696</v>
      </c>
      <c r="D20" s="12">
        <v>29415.129280999998</v>
      </c>
      <c r="E20" s="12">
        <v>41455.681691000005</v>
      </c>
      <c r="F20" s="12">
        <f>51234.63845+0.87042</f>
        <v>51235.508869999998</v>
      </c>
    </row>
    <row r="21" spans="1:6" ht="14.25" x14ac:dyDescent="0.25">
      <c r="A21" s="7"/>
      <c r="B21" s="12"/>
      <c r="C21" s="12"/>
      <c r="D21" s="12"/>
      <c r="E21" s="12"/>
      <c r="F21" s="12"/>
    </row>
    <row r="22" spans="1:6" ht="16.5" x14ac:dyDescent="0.3">
      <c r="A22" s="6" t="s">
        <v>9</v>
      </c>
      <c r="B22" s="11">
        <f t="shared" ref="B22:C22" si="0">B23+B35</f>
        <v>138509.19852000001</v>
      </c>
      <c r="C22" s="11">
        <f t="shared" si="0"/>
        <v>321565.48643000005</v>
      </c>
      <c r="D22" s="11">
        <f t="shared" ref="D22:E22" si="1">D23+D35</f>
        <v>576167.38893999998</v>
      </c>
      <c r="E22" s="11">
        <f t="shared" si="1"/>
        <v>931293.4318599999</v>
      </c>
      <c r="F22" s="11">
        <f t="shared" ref="F22" si="2">F23+F35</f>
        <v>1202915.46294</v>
      </c>
    </row>
    <row r="23" spans="1:6" ht="14.25" x14ac:dyDescent="0.25">
      <c r="A23" s="7" t="s">
        <v>10</v>
      </c>
      <c r="B23" s="12">
        <f t="shared" ref="B23:C23" si="3">B24+B25+B26+B29+B30+B31+B34</f>
        <v>119926.43292000001</v>
      </c>
      <c r="C23" s="12">
        <f t="shared" si="3"/>
        <v>280077.18037000002</v>
      </c>
      <c r="D23" s="12">
        <f t="shared" ref="D23:E23" si="4">D24+D25+D26+D29+D30+D31+D34</f>
        <v>501435.02713</v>
      </c>
      <c r="E23" s="12">
        <f t="shared" si="4"/>
        <v>813104.81968999992</v>
      </c>
      <c r="F23" s="12">
        <f t="shared" ref="F23" si="5">F24+F25+F26+F29+F30+F31+F34</f>
        <v>998603.58550999989</v>
      </c>
    </row>
    <row r="24" spans="1:6" x14ac:dyDescent="0.25">
      <c r="A24" s="10" t="s">
        <v>20</v>
      </c>
      <c r="B24" s="13">
        <v>11405.155130000001</v>
      </c>
      <c r="C24" s="13">
        <v>30416.589749999999</v>
      </c>
      <c r="D24" s="13">
        <v>49992.444210000001</v>
      </c>
      <c r="E24" s="13">
        <v>68752.971379999988</v>
      </c>
      <c r="F24" s="13">
        <v>87580.883829999992</v>
      </c>
    </row>
    <row r="25" spans="1:6" ht="15" customHeight="1" x14ac:dyDescent="0.25">
      <c r="A25" s="10" t="s">
        <v>21</v>
      </c>
      <c r="B25" s="13">
        <v>2517.7272200000002</v>
      </c>
      <c r="C25" s="13">
        <v>8051.3249300000007</v>
      </c>
      <c r="D25" s="13">
        <v>14666.57634</v>
      </c>
      <c r="E25" s="13">
        <v>23647.465400000001</v>
      </c>
      <c r="F25" s="13">
        <v>31050.075489999999</v>
      </c>
    </row>
    <row r="26" spans="1:6" x14ac:dyDescent="0.25">
      <c r="A26" s="10" t="s">
        <v>22</v>
      </c>
      <c r="B26" s="13">
        <f t="shared" ref="B26:C26" si="6">B27+B28</f>
        <v>8401.0020999999997</v>
      </c>
      <c r="C26" s="13">
        <f t="shared" si="6"/>
        <v>18585.310010000001</v>
      </c>
      <c r="D26" s="13">
        <f t="shared" ref="D26:E26" si="7">D27+D28</f>
        <v>39197.622329999998</v>
      </c>
      <c r="E26" s="13">
        <f t="shared" si="7"/>
        <v>150911.54071999999</v>
      </c>
      <c r="F26" s="13">
        <f t="shared" ref="F26" si="8">F27+F28</f>
        <v>164232.95052000001</v>
      </c>
    </row>
    <row r="27" spans="1:6" x14ac:dyDescent="0.25">
      <c r="A27" s="9" t="s">
        <v>23</v>
      </c>
      <c r="B27" s="13">
        <v>1195.55297</v>
      </c>
      <c r="C27" s="13">
        <v>5457.4864000000007</v>
      </c>
      <c r="D27" s="13">
        <v>15248.26663</v>
      </c>
      <c r="E27" s="13">
        <v>121007.02806</v>
      </c>
      <c r="F27" s="13">
        <v>121816.56477</v>
      </c>
    </row>
    <row r="28" spans="1:6" x14ac:dyDescent="0.25">
      <c r="A28" s="9" t="s">
        <v>24</v>
      </c>
      <c r="B28" s="13">
        <v>7205.44913</v>
      </c>
      <c r="C28" s="13">
        <v>13127.823609999999</v>
      </c>
      <c r="D28" s="13">
        <v>23949.3557</v>
      </c>
      <c r="E28" s="13">
        <v>29904.51266</v>
      </c>
      <c r="F28" s="13">
        <v>42416.385750000001</v>
      </c>
    </row>
    <row r="29" spans="1:6" x14ac:dyDescent="0.25">
      <c r="A29" s="10" t="s">
        <v>25</v>
      </c>
      <c r="B29" s="13">
        <v>2866.4755400000004</v>
      </c>
      <c r="C29" s="13">
        <v>22516.567999999999</v>
      </c>
      <c r="D29" s="13">
        <v>39873.743190000001</v>
      </c>
      <c r="E29" s="13">
        <v>57240.19988</v>
      </c>
      <c r="F29" s="13">
        <v>73049.592399999994</v>
      </c>
    </row>
    <row r="30" spans="1:6" x14ac:dyDescent="0.25">
      <c r="A30" s="10" t="s">
        <v>26</v>
      </c>
      <c r="B30" s="13">
        <v>15766.03247</v>
      </c>
      <c r="C30" s="13">
        <v>38012.941560000007</v>
      </c>
      <c r="D30" s="13">
        <v>63467.96443</v>
      </c>
      <c r="E30" s="13">
        <v>87853.066590000017</v>
      </c>
      <c r="F30" s="13">
        <v>110432.79167999999</v>
      </c>
    </row>
    <row r="31" spans="1:6" ht="27" x14ac:dyDescent="0.25">
      <c r="A31" s="10" t="s">
        <v>27</v>
      </c>
      <c r="B31" s="13">
        <f t="shared" ref="B31:C31" si="9">B32+B33</f>
        <v>70501.53231000001</v>
      </c>
      <c r="C31" s="13">
        <f t="shared" si="9"/>
        <v>136750.14197</v>
      </c>
      <c r="D31" s="13">
        <f t="shared" ref="D31:E31" si="10">D32+D33</f>
        <v>250338.18433999998</v>
      </c>
      <c r="E31" s="13">
        <f t="shared" si="10"/>
        <v>359549.84037999995</v>
      </c>
      <c r="F31" s="13">
        <f t="shared" ref="F31" si="11">F32+F33</f>
        <v>446520.16381</v>
      </c>
    </row>
    <row r="32" spans="1:6" ht="15" customHeight="1" x14ac:dyDescent="0.25">
      <c r="A32" s="9" t="s">
        <v>28</v>
      </c>
      <c r="B32" s="13">
        <v>42661.792460000004</v>
      </c>
      <c r="C32" s="13">
        <v>81351.741750000001</v>
      </c>
      <c r="D32" s="13">
        <v>119476.02974</v>
      </c>
      <c r="E32" s="13">
        <v>183266.65977999999</v>
      </c>
      <c r="F32" s="13">
        <v>223102.32527</v>
      </c>
    </row>
    <row r="33" spans="1:6" x14ac:dyDescent="0.25">
      <c r="A33" s="9" t="s">
        <v>29</v>
      </c>
      <c r="B33" s="13">
        <v>27839.739850000002</v>
      </c>
      <c r="C33" s="13">
        <v>55398.400219999996</v>
      </c>
      <c r="D33" s="13">
        <v>130862.15459999999</v>
      </c>
      <c r="E33" s="13">
        <v>176283.18059999999</v>
      </c>
      <c r="F33" s="13">
        <v>223417.83854</v>
      </c>
    </row>
    <row r="34" spans="1:6" ht="15" customHeight="1" x14ac:dyDescent="0.25">
      <c r="A34" s="10" t="s">
        <v>30</v>
      </c>
      <c r="B34" s="13">
        <v>8468.5081499999997</v>
      </c>
      <c r="C34" s="13">
        <v>25744.30415</v>
      </c>
      <c r="D34" s="13">
        <v>43898.492290000002</v>
      </c>
      <c r="E34" s="13">
        <v>65149.735340000007</v>
      </c>
      <c r="F34" s="13">
        <v>85737.127779999995</v>
      </c>
    </row>
    <row r="35" spans="1:6" ht="28.5" x14ac:dyDescent="0.25">
      <c r="A35" s="7" t="s">
        <v>31</v>
      </c>
      <c r="B35" s="12">
        <f t="shared" ref="B35:C35" si="12">B36+B37</f>
        <v>18582.765600000002</v>
      </c>
      <c r="C35" s="12">
        <f t="shared" si="12"/>
        <v>41488.30606000001</v>
      </c>
      <c r="D35" s="12">
        <f t="shared" ref="D35:E35" si="13">D36+D37</f>
        <v>74732.361809999988</v>
      </c>
      <c r="E35" s="12">
        <f t="shared" si="13"/>
        <v>118188.61217000001</v>
      </c>
      <c r="F35" s="12">
        <f t="shared" ref="F35" si="14">F36+F37</f>
        <v>204311.87742999999</v>
      </c>
    </row>
    <row r="36" spans="1:6" x14ac:dyDescent="0.25">
      <c r="A36" s="10" t="s">
        <v>32</v>
      </c>
      <c r="B36" s="13">
        <v>18605.841250000001</v>
      </c>
      <c r="C36" s="13">
        <v>41839.973650000007</v>
      </c>
      <c r="D36" s="13">
        <v>75197.289049999992</v>
      </c>
      <c r="E36" s="13">
        <v>118722.87525000001</v>
      </c>
      <c r="F36" s="13">
        <v>204907.33061999999</v>
      </c>
    </row>
    <row r="37" spans="1:6" ht="16.5" customHeight="1" x14ac:dyDescent="0.25">
      <c r="A37" s="10" t="s">
        <v>33</v>
      </c>
      <c r="B37" s="13">
        <v>-23.075650000000003</v>
      </c>
      <c r="C37" s="13">
        <v>-351.66759000000002</v>
      </c>
      <c r="D37" s="13">
        <v>-464.92723999999998</v>
      </c>
      <c r="E37" s="13">
        <v>-534.26307999999995</v>
      </c>
      <c r="F37" s="13">
        <v>-595.45318999999995</v>
      </c>
    </row>
    <row r="38" spans="1:6" x14ac:dyDescent="0.25">
      <c r="A38" s="10"/>
      <c r="B38" s="13"/>
      <c r="C38" s="13"/>
      <c r="D38" s="13"/>
      <c r="E38" s="13"/>
      <c r="F38" s="13"/>
    </row>
    <row r="39" spans="1:6" ht="16.5" x14ac:dyDescent="0.3">
      <c r="A39" s="6" t="s">
        <v>39</v>
      </c>
      <c r="B39" s="11">
        <f>B22-B6</f>
        <v>-100046.61807999996</v>
      </c>
      <c r="C39" s="11">
        <f>C22-C6</f>
        <v>-71611.021499999973</v>
      </c>
      <c r="D39" s="11">
        <f>D22-D6</f>
        <v>-21204.029276999994</v>
      </c>
      <c r="E39" s="11">
        <f>E22-E6</f>
        <v>-60925.060206000227</v>
      </c>
      <c r="F39" s="11">
        <f>F22-F6</f>
        <v>23181.452273000265</v>
      </c>
    </row>
    <row r="40" spans="1:6" ht="33" x14ac:dyDescent="0.3">
      <c r="A40" s="6" t="s">
        <v>34</v>
      </c>
      <c r="B40" s="11">
        <f t="shared" ref="B40:C40" si="15">B41+B44</f>
        <v>-100046.61804999999</v>
      </c>
      <c r="C40" s="11">
        <f t="shared" si="15"/>
        <v>-71611.021520000009</v>
      </c>
      <c r="D40" s="11">
        <f t="shared" ref="D40:E40" si="16">D41+D44</f>
        <v>-21204.029290000006</v>
      </c>
      <c r="E40" s="11">
        <f t="shared" si="16"/>
        <v>-60925.060223000008</v>
      </c>
      <c r="F40" s="11">
        <f t="shared" ref="F40" si="17">F41+F44</f>
        <v>23181.452286999978</v>
      </c>
    </row>
    <row r="41" spans="1:6" ht="14.25" x14ac:dyDescent="0.25">
      <c r="A41" s="7" t="s">
        <v>36</v>
      </c>
      <c r="B41" s="12">
        <f t="shared" ref="B41:C41" si="18">B42+B43</f>
        <v>-95340.617639999982</v>
      </c>
      <c r="C41" s="12">
        <f t="shared" si="18"/>
        <v>-46938.97047</v>
      </c>
      <c r="D41" s="12">
        <f t="shared" ref="D41:E41" si="19">D42+D43</f>
        <v>-155602.38704</v>
      </c>
      <c r="E41" s="12">
        <f t="shared" si="19"/>
        <v>-183151.11986000001</v>
      </c>
      <c r="F41" s="12">
        <f t="shared" ref="F41" si="20">F42+F43</f>
        <v>-79187.748409999986</v>
      </c>
    </row>
    <row r="42" spans="1:6" x14ac:dyDescent="0.25">
      <c r="A42" s="10" t="s">
        <v>37</v>
      </c>
      <c r="B42" s="13">
        <v>31609.430090000002</v>
      </c>
      <c r="C42" s="13">
        <v>69891.286240000001</v>
      </c>
      <c r="D42" s="13">
        <v>92208.719559999998</v>
      </c>
      <c r="E42" s="13">
        <v>39126.925410000003</v>
      </c>
      <c r="F42" s="13">
        <v>85369.747459999999</v>
      </c>
    </row>
    <row r="43" spans="1:6" x14ac:dyDescent="0.25">
      <c r="A43" s="10" t="s">
        <v>38</v>
      </c>
      <c r="B43" s="13">
        <v>-126950.04772999999</v>
      </c>
      <c r="C43" s="13">
        <v>-116830.25671</v>
      </c>
      <c r="D43" s="13">
        <v>-247811.1066</v>
      </c>
      <c r="E43" s="13">
        <v>-222278.04527</v>
      </c>
      <c r="F43" s="13">
        <v>-164557.49586999998</v>
      </c>
    </row>
    <row r="44" spans="1:6" ht="14.25" x14ac:dyDescent="0.25">
      <c r="A44" s="7" t="s">
        <v>35</v>
      </c>
      <c r="B44" s="12">
        <f t="shared" ref="B44:C44" si="21">B45+B46</f>
        <v>-4706.0004100000006</v>
      </c>
      <c r="C44" s="12">
        <f t="shared" si="21"/>
        <v>-24672.051050000002</v>
      </c>
      <c r="D44" s="12">
        <f t="shared" ref="D44:E44" si="22">D45+D46</f>
        <v>134398.35775</v>
      </c>
      <c r="E44" s="12">
        <f t="shared" si="22"/>
        <v>122226.059637</v>
      </c>
      <c r="F44" s="12">
        <f t="shared" ref="F44" si="23">F45+F46</f>
        <v>102369.20069699996</v>
      </c>
    </row>
    <row r="45" spans="1:6" x14ac:dyDescent="0.25">
      <c r="A45" s="10" t="s">
        <v>37</v>
      </c>
      <c r="B45" s="13">
        <v>-4377.9544100000003</v>
      </c>
      <c r="C45" s="13">
        <v>-26940.138440000002</v>
      </c>
      <c r="D45" s="13">
        <v>130399.61234000001</v>
      </c>
      <c r="E45" s="13">
        <v>124272.51944</v>
      </c>
      <c r="F45" s="13">
        <v>101159.64798999997</v>
      </c>
    </row>
    <row r="46" spans="1:6" x14ac:dyDescent="0.25">
      <c r="A46" s="10" t="s">
        <v>38</v>
      </c>
      <c r="B46" s="13">
        <v>-328.04599999999999</v>
      </c>
      <c r="C46" s="13">
        <v>2268.0873900000001</v>
      </c>
      <c r="D46" s="13">
        <v>3998.74541</v>
      </c>
      <c r="E46" s="13">
        <v>-2046.4598030000002</v>
      </c>
      <c r="F46" s="13">
        <v>1209.5527069999998</v>
      </c>
    </row>
    <row r="49" spans="1:2" x14ac:dyDescent="0.25">
      <c r="A49" s="14"/>
      <c r="B49" s="14"/>
    </row>
    <row r="55" spans="1:2" ht="15" customHeight="1" x14ac:dyDescent="0.25"/>
    <row r="58" spans="1:2" ht="15" customHeight="1" x14ac:dyDescent="0.25"/>
    <row r="86" ht="46.5" customHeight="1" x14ac:dyDescent="0.25"/>
    <row r="87" ht="22.5" customHeight="1" x14ac:dyDescent="0.25"/>
    <row r="88" ht="14.25" customHeight="1" x14ac:dyDescent="0.25"/>
    <row r="89" ht="15.75" customHeight="1" x14ac:dyDescent="0.25"/>
    <row r="95" s="3" customFormat="1" x14ac:dyDescent="0.25"/>
    <row r="96" s="3" customFormat="1" x14ac:dyDescent="0.25"/>
    <row r="97" s="3" customFormat="1" x14ac:dyDescent="0.25"/>
    <row r="98" s="3" customFormat="1" x14ac:dyDescent="0.25"/>
    <row r="113" ht="36.75" customHeight="1" x14ac:dyDescent="0.25"/>
  </sheetData>
  <printOptions gridLines="1"/>
  <pageMargins left="0.78" right="0.25" top="0.37" bottom="0.42" header="0.3" footer="0.3"/>
  <pageSetup paperSize="9" orientation="portrait" horizontalDpi="4294967294" verticalDpi="4294967294" r:id="rId1"/>
  <headerFooter alignWithMargins="0"/>
  <ignoredErrors>
    <ignoredError sqref="B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Ghaytanjyan</dc:creator>
  <cp:lastModifiedBy>Emma Ghaytanjyan</cp:lastModifiedBy>
  <cp:lastPrinted>2025-04-25T11:24:37Z</cp:lastPrinted>
  <dcterms:created xsi:type="dcterms:W3CDTF">2022-02-21T11:33:35Z</dcterms:created>
  <dcterms:modified xsi:type="dcterms:W3CDTF">2025-06-19T11:28:06Z</dcterms:modified>
  <cp:keywords>https://mul2-minfin.gov.am/tasks/1020393/oneclick?token=db8146a8ee211919138eee734e68488f</cp:keywords>
</cp:coreProperties>
</file>