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ternal_debt_service\Web\Guarantee\"/>
    </mc:Choice>
  </mc:AlternateContent>
  <xr:revisionPtr revIDLastSave="0" documentId="8_{3F51DC2F-C44B-4993-A1B0-F2A3E435B234}" xr6:coauthVersionLast="37" xr6:coauthVersionMax="37" xr10:uidLastSave="{00000000-0000-0000-0000-000000000000}"/>
  <bookViews>
    <workbookView xWindow="0" yWindow="0" windowWidth="24000" windowHeight="9525"/>
  </bookViews>
  <sheets>
    <sheet name="31.12.2019" sheetId="1" r:id="rId1"/>
  </sheets>
  <definedNames>
    <definedName name="_xlnm.Print_Titles" localSheetId="0">'31.12.2019'!$2:$2</definedName>
  </definedNames>
  <calcPr calcId="179021" fullCalcOnLoad="1"/>
</workbook>
</file>

<file path=xl/calcChain.xml><?xml version="1.0" encoding="utf-8"?>
<calcChain xmlns="http://schemas.openxmlformats.org/spreadsheetml/2006/main">
  <c r="H21" i="1" l="1"/>
  <c r="H25" i="1" s="1"/>
  <c r="H32" i="1" s="1"/>
  <c r="H24" i="1"/>
</calcChain>
</file>

<file path=xl/sharedStrings.xml><?xml version="1.0" encoding="utf-8"?>
<sst xmlns="http://schemas.openxmlformats.org/spreadsheetml/2006/main" count="106" uniqueCount="57">
  <si>
    <t>USD</t>
  </si>
  <si>
    <t>SDR</t>
  </si>
  <si>
    <t>EUR</t>
  </si>
  <si>
    <t xml:space="preserve">Principal </t>
  </si>
  <si>
    <t>Beneficiary</t>
  </si>
  <si>
    <t>Project / Purpose</t>
  </si>
  <si>
    <t>Currency</t>
  </si>
  <si>
    <t>Exchange rate vis-à-vis dollar</t>
  </si>
  <si>
    <t>Type օf Interest Rate</t>
  </si>
  <si>
    <t>Interest Rate, %</t>
  </si>
  <si>
    <t>Matu-rity, years</t>
  </si>
  <si>
    <t>Grace period, years</t>
  </si>
  <si>
    <t>Principal Repayment Period</t>
  </si>
  <si>
    <t>start</t>
  </si>
  <si>
    <t>end</t>
  </si>
  <si>
    <t>EXTERNAL GUARANTEES</t>
  </si>
  <si>
    <t>of which</t>
  </si>
  <si>
    <t>Central bank of Armenia</t>
  </si>
  <si>
    <t>IBRD</t>
  </si>
  <si>
    <t>ADB</t>
  </si>
  <si>
    <t>Issued for external loans of the Central Bank of Armenia</t>
  </si>
  <si>
    <t>Guaranteed amount, mln</t>
  </si>
  <si>
    <t>Women`s Entrepreneurship Support Sector Develeopment</t>
  </si>
  <si>
    <t>Small and Medium Enterprises (I Tranche)</t>
  </si>
  <si>
    <t>Small and Medium Enterprises (II Tranche)</t>
  </si>
  <si>
    <t>Small and Medium Enterprises (III Tranche)</t>
  </si>
  <si>
    <t>Small and Medium Enterprises (IV Tranche)</t>
  </si>
  <si>
    <t>Renewable Energy I</t>
  </si>
  <si>
    <t>Sustainable Housing Finance Market I</t>
  </si>
  <si>
    <t>Sustainable Housing Finance Market II</t>
  </si>
  <si>
    <t>Renewable Energy II</t>
  </si>
  <si>
    <t>Sustainable Housing Finance Market III</t>
  </si>
  <si>
    <t>Agricultural Support I</t>
  </si>
  <si>
    <t>Renewable Energy III</t>
  </si>
  <si>
    <t>Total</t>
  </si>
  <si>
    <t>Other external guarantees</t>
  </si>
  <si>
    <t>Total of external guarantees</t>
  </si>
  <si>
    <t>TOTAL of GUARANTEES</t>
  </si>
  <si>
    <t>variable</t>
  </si>
  <si>
    <t>fixed</t>
  </si>
  <si>
    <t>Stock outstanding, mln</t>
  </si>
  <si>
    <t>6-months USD Libor + var. spread</t>
  </si>
  <si>
    <t>Stock outstanding in USD</t>
  </si>
  <si>
    <t>International Bank for Reconstruction and Development</t>
  </si>
  <si>
    <t>Asian Development Bank</t>
  </si>
  <si>
    <t>Renovation of Nork-Marash Medical Center</t>
  </si>
  <si>
    <t>"NORK-MARASH" Medical Center CJSC</t>
  </si>
  <si>
    <t>ADB/ADF</t>
  </si>
  <si>
    <t>Germany-KfW</t>
  </si>
  <si>
    <t>Access to Finance for Small and Medium Enterprises Project</t>
  </si>
  <si>
    <t>KfW-ի refin. Rate</t>
  </si>
  <si>
    <t>KfW-ի refin. Rate + 0.1%</t>
  </si>
  <si>
    <t>KfW-ի refin. rate</t>
  </si>
  <si>
    <t>Erste Bank AG</t>
  </si>
  <si>
    <t>Government Guarantees as of December 31, 2019</t>
  </si>
  <si>
    <t>DOMESTIC GUARANTEES</t>
  </si>
  <si>
    <t>Total of domestic guarantees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</si>
</sst>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_(* #,##0_);_(* \(#,##0\);_(* &quot;-&quot;??_);_(@_)"/>
    <numFmt numFmtId="174" formatCode="_(* #,##0.0_);_(* \(#,##0.0\);_(* &quot;-&quot;??_);_(@_)"/>
    <numFmt numFmtId="177" formatCode="_(* #,##0.000_);_(* \(#,##0.000\);_(* &quot;-&quot;??_);_(@_)"/>
    <numFmt numFmtId="190" formatCode="dd\.mm\.yyyy;@"/>
    <numFmt numFmtId="196" formatCode="_-* #,##0.00_-;\-* #,##0.00_-;_-* &quot;-&quot;??_-;_-@_-"/>
    <numFmt numFmtId="207" formatCode="General_)"/>
  </numFmts>
  <fonts count="50">
    <font>
      <sz val="10"/>
      <name val="Arial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1"/>
      <color indexed="8"/>
      <name val="Calibri"/>
      <family val="2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MS Sans Serif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name val="Times Armeni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GHEA Grapalat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1">
    <xf numFmtId="0" fontId="0" fillId="0" borderId="0"/>
    <xf numFmtId="0" fontId="27" fillId="1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1" fillId="43" borderId="10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0" fillId="0" borderId="0" applyFont="0" applyFill="0" applyBorder="0" applyAlignment="0" applyProtection="0"/>
    <xf numFmtId="19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5" borderId="9" applyNumberFormat="0" applyAlignment="0" applyProtection="0"/>
    <xf numFmtId="0" fontId="40" fillId="45" borderId="9" applyNumberFormat="0" applyAlignment="0" applyProtection="0"/>
    <xf numFmtId="38" fontId="11" fillId="0" borderId="0"/>
    <xf numFmtId="38" fontId="12" fillId="0" borderId="0"/>
    <xf numFmtId="38" fontId="13" fillId="0" borderId="0"/>
    <xf numFmtId="38" fontId="14" fillId="0" borderId="0"/>
    <xf numFmtId="0" fontId="15" fillId="0" borderId="0"/>
    <xf numFmtId="0" fontId="15" fillId="0" borderId="0"/>
    <xf numFmtId="0" fontId="16" fillId="0" borderId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/>
    <xf numFmtId="0" fontId="17" fillId="0" borderId="0"/>
    <xf numFmtId="0" fontId="10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20" fillId="0" borderId="0"/>
    <xf numFmtId="0" fontId="4" fillId="0" borderId="0"/>
    <xf numFmtId="0" fontId="27" fillId="0" borderId="0"/>
    <xf numFmtId="0" fontId="27" fillId="0" borderId="0"/>
    <xf numFmtId="0" fontId="4" fillId="0" borderId="0">
      <alignment shrinkToFit="1"/>
    </xf>
    <xf numFmtId="0" fontId="27" fillId="0" borderId="0"/>
    <xf numFmtId="0" fontId="27" fillId="0" borderId="0"/>
    <xf numFmtId="0" fontId="4" fillId="0" borderId="0">
      <alignment shrinkToFit="1"/>
    </xf>
    <xf numFmtId="0" fontId="4" fillId="0" borderId="0">
      <alignment shrinkToFit="1"/>
    </xf>
    <xf numFmtId="0" fontId="4" fillId="0" borderId="0">
      <alignment shrinkToFit="1"/>
    </xf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45" fillId="0" borderId="0"/>
    <xf numFmtId="0" fontId="44" fillId="0" borderId="0"/>
    <xf numFmtId="0" fontId="27" fillId="0" borderId="0"/>
    <xf numFmtId="0" fontId="1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20" fillId="0" borderId="0"/>
    <xf numFmtId="0" fontId="10" fillId="0" borderId="0"/>
    <xf numFmtId="0" fontId="32" fillId="0" borderId="0"/>
    <xf numFmtId="0" fontId="17" fillId="0" borderId="0"/>
    <xf numFmtId="0" fontId="27" fillId="0" borderId="0"/>
    <xf numFmtId="0" fontId="32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27" fillId="47" borderId="15" applyNumberFormat="0" applyFont="0" applyAlignment="0" applyProtection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6" fillId="47" borderId="15" applyNumberFormat="0" applyFont="0" applyAlignment="0" applyProtection="0"/>
    <xf numFmtId="0" fontId="1" fillId="47" borderId="15" applyNumberFormat="0" applyFont="0" applyAlignment="0" applyProtection="0"/>
    <xf numFmtId="0" fontId="1" fillId="47" borderId="15" applyNumberFormat="0" applyFont="0" applyAlignment="0" applyProtection="0"/>
    <xf numFmtId="0" fontId="46" fillId="42" borderId="16" applyNumberFormat="0" applyAlignment="0" applyProtection="0"/>
    <xf numFmtId="0" fontId="46" fillId="42" borderId="16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7" fontId="21" fillId="0" borderId="1">
      <protection locked="0"/>
    </xf>
    <xf numFmtId="207" fontId="22" fillId="16" borderId="1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5" fillId="48" borderId="5" xfId="0" applyFont="1" applyFill="1" applyBorder="1" applyAlignment="1">
      <alignment horizontal="center" vertical="center" wrapText="1"/>
    </xf>
    <xf numFmtId="0" fontId="5" fillId="48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indent="5"/>
    </xf>
    <xf numFmtId="0" fontId="5" fillId="0" borderId="8" xfId="0" applyFont="1" applyBorder="1" applyAlignment="1">
      <alignment horizontal="left" vertical="center" wrapText="1"/>
    </xf>
    <xf numFmtId="0" fontId="5" fillId="48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left" vertical="center" wrapText="1"/>
    </xf>
    <xf numFmtId="174" fontId="2" fillId="0" borderId="2" xfId="16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0"/>
    </xf>
    <xf numFmtId="0" fontId="5" fillId="0" borderId="8" xfId="0" applyFont="1" applyBorder="1" applyAlignment="1">
      <alignment horizontal="left" vertical="center" wrapText="1" indent="10"/>
    </xf>
    <xf numFmtId="0" fontId="5" fillId="0" borderId="4" xfId="0" applyFont="1" applyBorder="1" applyAlignment="1">
      <alignment horizontal="left" vertical="center" wrapText="1" indent="10"/>
    </xf>
    <xf numFmtId="0" fontId="5" fillId="0" borderId="5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5" fillId="48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center" vertical="center" wrapText="1"/>
    </xf>
    <xf numFmtId="43" fontId="2" fillId="0" borderId="0" xfId="16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161" applyNumberFormat="1" applyFont="1" applyAlignment="1">
      <alignment vertical="center"/>
    </xf>
    <xf numFmtId="43" fontId="2" fillId="0" borderId="0" xfId="16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3" fontId="2" fillId="0" borderId="2" xfId="161" applyFont="1" applyBorder="1"/>
    <xf numFmtId="174" fontId="5" fillId="0" borderId="2" xfId="0" applyNumberFormat="1" applyFont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4" fontId="2" fillId="0" borderId="2" xfId="161" applyNumberFormat="1" applyFont="1" applyFill="1" applyBorder="1" applyAlignment="1">
      <alignment vertical="center"/>
    </xf>
    <xf numFmtId="177" fontId="2" fillId="0" borderId="2" xfId="161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72" fontId="2" fillId="0" borderId="2" xfId="161" applyNumberFormat="1" applyFont="1" applyBorder="1" applyAlignment="1">
      <alignment vertical="center"/>
    </xf>
    <xf numFmtId="19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4" fontId="2" fillId="0" borderId="2" xfId="161" applyNumberFormat="1" applyFont="1" applyBorder="1" applyAlignment="1">
      <alignment vertical="center"/>
    </xf>
    <xf numFmtId="172" fontId="5" fillId="0" borderId="2" xfId="161" applyNumberFormat="1" applyFont="1" applyBorder="1" applyAlignment="1">
      <alignment horizontal="center" vertical="center"/>
    </xf>
    <xf numFmtId="174" fontId="5" fillId="0" borderId="2" xfId="161" applyNumberFormat="1" applyFont="1" applyBorder="1" applyAlignment="1">
      <alignment vertical="center"/>
    </xf>
    <xf numFmtId="0" fontId="5" fillId="0" borderId="0" xfId="0" applyFont="1"/>
    <xf numFmtId="0" fontId="5" fillId="48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3" xfId="0" applyFont="1" applyBorder="1" applyAlignment="1">
      <alignment vertical="center" wrapText="1"/>
    </xf>
    <xf numFmtId="172" fontId="2" fillId="0" borderId="2" xfId="161" applyNumberFormat="1" applyFont="1" applyFill="1" applyBorder="1" applyAlignment="1">
      <alignment vertical="center"/>
    </xf>
  </cellXfs>
  <cellStyles count="351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4 2" xfId="7"/>
    <cellStyle name="20% - Accent1 5" xfId="8"/>
    <cellStyle name="20% - Accent1 5 2" xfId="9"/>
    <cellStyle name="20% - Accent1 6" xfId="10"/>
    <cellStyle name="20% - Accent1 6 2" xfId="11"/>
    <cellStyle name="20% - Accent1 7" xfId="12"/>
    <cellStyle name="20% - Accent1 7 2" xfId="13"/>
    <cellStyle name="20% - Accent1 8" xfId="14"/>
    <cellStyle name="20% - Accent2 2" xfId="15"/>
    <cellStyle name="20% - Accent2 2 2" xfId="16"/>
    <cellStyle name="20% - Accent2 2 3" xfId="17"/>
    <cellStyle name="20% - Accent2 3" xfId="18"/>
    <cellStyle name="20% - Accent2 3 2" xfId="19"/>
    <cellStyle name="20% - Accent2 4" xfId="20"/>
    <cellStyle name="20% - Accent2 4 2" xfId="21"/>
    <cellStyle name="20% - Accent2 5" xfId="22"/>
    <cellStyle name="20% - Accent2 5 2" xfId="23"/>
    <cellStyle name="20% - Accent2 6" xfId="24"/>
    <cellStyle name="20% - Accent2 6 2" xfId="25"/>
    <cellStyle name="20% - Accent2 7" xfId="26"/>
    <cellStyle name="20% - Accent2 7 2" xfId="27"/>
    <cellStyle name="20% - Accent2 8" xfId="28"/>
    <cellStyle name="20% - Accent3 2" xfId="29"/>
    <cellStyle name="20% - Accent3 2 2" xfId="30"/>
    <cellStyle name="20% - Accent3 2 3" xfId="31"/>
    <cellStyle name="20% - Accent3 3" xfId="32"/>
    <cellStyle name="20% - Accent3 3 2" xfId="33"/>
    <cellStyle name="20% - Accent3 4" xfId="34"/>
    <cellStyle name="20% - Accent3 4 2" xfId="35"/>
    <cellStyle name="20% - Accent3 5" xfId="36"/>
    <cellStyle name="20% - Accent3 5 2" xfId="37"/>
    <cellStyle name="20% - Accent3 6" xfId="38"/>
    <cellStyle name="20% - Accent3 6 2" xfId="39"/>
    <cellStyle name="20% - Accent3 7" xfId="40"/>
    <cellStyle name="20% - Accent3 7 2" xfId="41"/>
    <cellStyle name="20% - Accent3 8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4 4 2" xfId="49"/>
    <cellStyle name="20% - Accent4 5" xfId="50"/>
    <cellStyle name="20% - Accent4 5 2" xfId="51"/>
    <cellStyle name="20% - Accent4 6" xfId="52"/>
    <cellStyle name="20% - Accent4 6 2" xfId="53"/>
    <cellStyle name="20% - Accent4 7" xfId="54"/>
    <cellStyle name="20% - Accent4 7 2" xfId="55"/>
    <cellStyle name="20% - Accent4 8" xfId="56"/>
    <cellStyle name="20% - Accent5 2" xfId="57"/>
    <cellStyle name="20% - Accent5 2 2" xfId="58"/>
    <cellStyle name="20% - Accent5 3" xfId="59"/>
    <cellStyle name="20% - Accent6 2" xfId="60"/>
    <cellStyle name="20% - Accent6 2 2" xfId="61"/>
    <cellStyle name="20% - Accent6 3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 2" xfId="69"/>
    <cellStyle name="40% - Accent1 2 2" xfId="70"/>
    <cellStyle name="40% - Accent1 3" xfId="71"/>
    <cellStyle name="40% - Accent2 2" xfId="72"/>
    <cellStyle name="40% - Accent2 2 2" xfId="73"/>
    <cellStyle name="40% - Accent2 3" xfId="74"/>
    <cellStyle name="40% - Accent3 2" xfId="75"/>
    <cellStyle name="40% - Accent3 2 2" xfId="76"/>
    <cellStyle name="40% - Accent3 2 3" xfId="77"/>
    <cellStyle name="40% - Accent3 3" xfId="78"/>
    <cellStyle name="40% - Accent3 3 2" xfId="79"/>
    <cellStyle name="40% - Accent3 4" xfId="80"/>
    <cellStyle name="40% - Accent3 4 2" xfId="81"/>
    <cellStyle name="40% - Accent3 5" xfId="82"/>
    <cellStyle name="40% - Accent3 5 2" xfId="83"/>
    <cellStyle name="40% - Accent3 6" xfId="84"/>
    <cellStyle name="40% - Accent3 6 2" xfId="85"/>
    <cellStyle name="40% - Accent3 7" xfId="86"/>
    <cellStyle name="40% - Accent3 7 2" xfId="87"/>
    <cellStyle name="40% - Accent3 8" xfId="88"/>
    <cellStyle name="40% - Accent4 2" xfId="89"/>
    <cellStyle name="40% - Accent4 2 2" xfId="90"/>
    <cellStyle name="40% - Accent4 3" xfId="91"/>
    <cellStyle name="40% - Accent5 2" xfId="92"/>
    <cellStyle name="40% - Accent5 2 2" xfId="93"/>
    <cellStyle name="40% - Accent5 3" xfId="94"/>
    <cellStyle name="40% - Accent6 2" xfId="95"/>
    <cellStyle name="40% - Accent6 2 2" xfId="96"/>
    <cellStyle name="40% - Accent6 3" xfId="97"/>
    <cellStyle name="40% - Акцент1" xfId="98"/>
    <cellStyle name="40% - Акцент2" xfId="99"/>
    <cellStyle name="40% - Акцент3" xfId="100"/>
    <cellStyle name="40% - Акцент4" xfId="101"/>
    <cellStyle name="40% - Акцент5" xfId="102"/>
    <cellStyle name="40% - Акцент6" xfId="103"/>
    <cellStyle name="60% - Accent1 2" xfId="104"/>
    <cellStyle name="60% - Accent1 3" xfId="105"/>
    <cellStyle name="60% - Accent2 2" xfId="106"/>
    <cellStyle name="60% - Accent2 3" xfId="107"/>
    <cellStyle name="60% - Accent3 2" xfId="108"/>
    <cellStyle name="60% - Accent3 2 2" xfId="109"/>
    <cellStyle name="60% - Accent3 2 3" xfId="110"/>
    <cellStyle name="60% - Accent3 3" xfId="111"/>
    <cellStyle name="60% - Accent3 4" xfId="112"/>
    <cellStyle name="60% - Accent3 5" xfId="113"/>
    <cellStyle name="60% - Accent3 6" xfId="114"/>
    <cellStyle name="60% - Accent3 7" xfId="115"/>
    <cellStyle name="60% - Accent3 8" xfId="116"/>
    <cellStyle name="60% - Accent4 2" xfId="117"/>
    <cellStyle name="60% - Accent4 2 2" xfId="118"/>
    <cellStyle name="60% - Accent4 2 3" xfId="119"/>
    <cellStyle name="60% - Accent4 3" xfId="120"/>
    <cellStyle name="60% - Accent4 4" xfId="121"/>
    <cellStyle name="60% - Accent4 5" xfId="122"/>
    <cellStyle name="60% - Accent4 6" xfId="123"/>
    <cellStyle name="60% - Accent4 7" xfId="124"/>
    <cellStyle name="60% - Accent4 8" xfId="125"/>
    <cellStyle name="60% - Accent5 2" xfId="126"/>
    <cellStyle name="60% - Accent5 3" xfId="127"/>
    <cellStyle name="60% - Accent6 2" xfId="128"/>
    <cellStyle name="60% - Accent6 2 2" xfId="129"/>
    <cellStyle name="60% - Accent6 2 3" xfId="130"/>
    <cellStyle name="60% - Accent6 3" xfId="131"/>
    <cellStyle name="60% - Accent6 4" xfId="132"/>
    <cellStyle name="60% - Accent6 5" xfId="133"/>
    <cellStyle name="60% - Accent6 6" xfId="134"/>
    <cellStyle name="60% - Accent6 7" xfId="135"/>
    <cellStyle name="60% - Accent6 8" xfId="136"/>
    <cellStyle name="60% - Акцент1" xfId="137"/>
    <cellStyle name="60% - Акцент2" xfId="138"/>
    <cellStyle name="60% - Акцент3" xfId="139"/>
    <cellStyle name="60% - Акцент4" xfId="140"/>
    <cellStyle name="60% - Акцент5" xfId="141"/>
    <cellStyle name="60% - Акцент6" xfId="142"/>
    <cellStyle name="Accent1 2" xfId="143"/>
    <cellStyle name="Accent1 3" xfId="144"/>
    <cellStyle name="Accent2 2" xfId="145"/>
    <cellStyle name="Accent2 3" xfId="146"/>
    <cellStyle name="Accent3 2" xfId="147"/>
    <cellStyle name="Accent3 3" xfId="148"/>
    <cellStyle name="Accent4 2" xfId="149"/>
    <cellStyle name="Accent4 3" xfId="150"/>
    <cellStyle name="Accent5 2" xfId="151"/>
    <cellStyle name="Accent5 3" xfId="152"/>
    <cellStyle name="Accent6 2" xfId="153"/>
    <cellStyle name="Accent6 3" xfId="154"/>
    <cellStyle name="Bad 2" xfId="155"/>
    <cellStyle name="Bad 3" xfId="156"/>
    <cellStyle name="Calculation 2" xfId="157"/>
    <cellStyle name="Calculation 3" xfId="158"/>
    <cellStyle name="Check Cell 2" xfId="159"/>
    <cellStyle name="Check Cell 3" xfId="160"/>
    <cellStyle name="Comma 10" xfId="162"/>
    <cellStyle name="Comma 11" xfId="163"/>
    <cellStyle name="Comma 12" xfId="164"/>
    <cellStyle name="Comma 13" xfId="165"/>
    <cellStyle name="Comma 14" xfId="166"/>
    <cellStyle name="Comma 15" xfId="167"/>
    <cellStyle name="Comma 16" xfId="168"/>
    <cellStyle name="Comma 17" xfId="169"/>
    <cellStyle name="Comma 2" xfId="170"/>
    <cellStyle name="Comma 2 2" xfId="171"/>
    <cellStyle name="Comma 2 3" xfId="172"/>
    <cellStyle name="Comma 2 4" xfId="173"/>
    <cellStyle name="Comma 2 5" xfId="174"/>
    <cellStyle name="Comma 2 6" xfId="175"/>
    <cellStyle name="Comma 2 7" xfId="176"/>
    <cellStyle name="Comma 2 8" xfId="177"/>
    <cellStyle name="Comma 3" xfId="178"/>
    <cellStyle name="Comma 3 2" xfId="179"/>
    <cellStyle name="Comma 3 3" xfId="180"/>
    <cellStyle name="Comma 3 4" xfId="181"/>
    <cellStyle name="Comma 3 5" xfId="182"/>
    <cellStyle name="Comma 3 6" xfId="183"/>
    <cellStyle name="Comma 4" xfId="184"/>
    <cellStyle name="Comma 4 2" xfId="185"/>
    <cellStyle name="Comma 4 3" xfId="186"/>
    <cellStyle name="Comma 4 4" xfId="187"/>
    <cellStyle name="Comma 5" xfId="188"/>
    <cellStyle name="Comma 5 2" xfId="189"/>
    <cellStyle name="Comma 5 3" xfId="190"/>
    <cellStyle name="Comma 6" xfId="191"/>
    <cellStyle name="Comma 6 2" xfId="192"/>
    <cellStyle name="Comma 7" xfId="193"/>
    <cellStyle name="Comma 7 2" xfId="194"/>
    <cellStyle name="Comma 7 2 2" xfId="195"/>
    <cellStyle name="Comma 8" xfId="196"/>
    <cellStyle name="Comma 8 2" xfId="197"/>
    <cellStyle name="Comma 8 3" xfId="198"/>
    <cellStyle name="Comma 8 3 2" xfId="199"/>
    <cellStyle name="Comma 9" xfId="200"/>
    <cellStyle name="Comma 9 2" xfId="201"/>
    <cellStyle name="Currency 2" xfId="202"/>
    <cellStyle name="Currency 3" xfId="203"/>
    <cellStyle name="Explanatory Text 2" xfId="204"/>
    <cellStyle name="Explanatory Text 3" xfId="205"/>
    <cellStyle name="Good 2" xfId="206"/>
    <cellStyle name="Good 3" xfId="207"/>
    <cellStyle name="Heading 1 2" xfId="208"/>
    <cellStyle name="Heading 1 3" xfId="209"/>
    <cellStyle name="Heading 2 2" xfId="210"/>
    <cellStyle name="Heading 2 3" xfId="211"/>
    <cellStyle name="Heading 3 2" xfId="212"/>
    <cellStyle name="Heading 3 3" xfId="213"/>
    <cellStyle name="Heading 4 2" xfId="214"/>
    <cellStyle name="Heading 4 3" xfId="215"/>
    <cellStyle name="Hyperlink 2" xfId="216"/>
    <cellStyle name="Hyperlink 3" xfId="217"/>
    <cellStyle name="Input 2" xfId="218"/>
    <cellStyle name="Input 3" xfId="219"/>
    <cellStyle name="KPMG Heading 1" xfId="220"/>
    <cellStyle name="KPMG Heading 2" xfId="221"/>
    <cellStyle name="KPMG Heading 3" xfId="222"/>
    <cellStyle name="KPMG Heading 4" xfId="223"/>
    <cellStyle name="KPMG Normal" xfId="224"/>
    <cellStyle name="KPMG Normal Text" xfId="225"/>
    <cellStyle name="KPMG Normal_123" xfId="226"/>
    <cellStyle name="Linked Cell 2" xfId="227"/>
    <cellStyle name="Linked Cell 3" xfId="228"/>
    <cellStyle name="Neutral 2" xfId="229"/>
    <cellStyle name="Neutral 3" xfId="230"/>
    <cellStyle name="Normal 10" xfId="231"/>
    <cellStyle name="Normal 11" xfId="232"/>
    <cellStyle name="Normal 12" xfId="233"/>
    <cellStyle name="Normal 13" xfId="234"/>
    <cellStyle name="Normal 14" xfId="235"/>
    <cellStyle name="Normal 15" xfId="236"/>
    <cellStyle name="Normal 16" xfId="237"/>
    <cellStyle name="Normal 16 2" xfId="238"/>
    <cellStyle name="Normal 17" xfId="239"/>
    <cellStyle name="Normal 17 2" xfId="240"/>
    <cellStyle name="Normal 17 3" xfId="241"/>
    <cellStyle name="Normal 18" xfId="242"/>
    <cellStyle name="Normal 18 2" xfId="243"/>
    <cellStyle name="Normal 19" xfId="244"/>
    <cellStyle name="Normal 19 2" xfId="245"/>
    <cellStyle name="Normal 2" xfId="246"/>
    <cellStyle name="Normal 2 10" xfId="247"/>
    <cellStyle name="Normal 2 2" xfId="248"/>
    <cellStyle name="Normal 2 2 2" xfId="249"/>
    <cellStyle name="Normal 2 3" xfId="250"/>
    <cellStyle name="Normal 2 3 2" xfId="251"/>
    <cellStyle name="Normal 2 4" xfId="252"/>
    <cellStyle name="Normal 2 5" xfId="253"/>
    <cellStyle name="Normal 2 6" xfId="254"/>
    <cellStyle name="Normal 2 7" xfId="255"/>
    <cellStyle name="Normal 2 8" xfId="256"/>
    <cellStyle name="Normal 2 9" xfId="257"/>
    <cellStyle name="Normal 20" xfId="258"/>
    <cellStyle name="Normal 21" xfId="259"/>
    <cellStyle name="Normal 22" xfId="260"/>
    <cellStyle name="Normal 22 2" xfId="261"/>
    <cellStyle name="Normal 23" xfId="262"/>
    <cellStyle name="Normal 24" xfId="263"/>
    <cellStyle name="Normal 25" xfId="264"/>
    <cellStyle name="Normal 26" xfId="265"/>
    <cellStyle name="Normal 27" xfId="266"/>
    <cellStyle name="Normal 28" xfId="267"/>
    <cellStyle name="Normal 29" xfId="268"/>
    <cellStyle name="Normal 3" xfId="269"/>
    <cellStyle name="Normal 3 2" xfId="270"/>
    <cellStyle name="Normal 3 3" xfId="271"/>
    <cellStyle name="Normal 3 4" xfId="272"/>
    <cellStyle name="Normal 3 5" xfId="273"/>
    <cellStyle name="Normal 3 6" xfId="274"/>
    <cellStyle name="Normal 3_HavelvacN2axjusakN3" xfId="275"/>
    <cellStyle name="Normal 30" xfId="276"/>
    <cellStyle name="Normal 31" xfId="277"/>
    <cellStyle name="Normal 32" xfId="278"/>
    <cellStyle name="Normal 33" xfId="279"/>
    <cellStyle name="Normal 34" xfId="280"/>
    <cellStyle name="Normal 35" xfId="281"/>
    <cellStyle name="Normal 35 2" xfId="282"/>
    <cellStyle name="Normal 36" xfId="283"/>
    <cellStyle name="Normal 36 2" xfId="284"/>
    <cellStyle name="Normal 37" xfId="285"/>
    <cellStyle name="Normal 374" xfId="286"/>
    <cellStyle name="Normal 374 2" xfId="287"/>
    <cellStyle name="Normal 4" xfId="288"/>
    <cellStyle name="Normal 4 2" xfId="289"/>
    <cellStyle name="Normal 4 2 2" xfId="290"/>
    <cellStyle name="Normal 4 3" xfId="291"/>
    <cellStyle name="Normal 4 4" xfId="292"/>
    <cellStyle name="Normal 5" xfId="293"/>
    <cellStyle name="Normal 5 2" xfId="294"/>
    <cellStyle name="Normal 54" xfId="295"/>
    <cellStyle name="Normal 6" xfId="296"/>
    <cellStyle name="Normal 6 2" xfId="297"/>
    <cellStyle name="Normal 7" xfId="298"/>
    <cellStyle name="Normal 78" xfId="299"/>
    <cellStyle name="Normal 78 2" xfId="300"/>
    <cellStyle name="Normal 8" xfId="301"/>
    <cellStyle name="Normal 81" xfId="302"/>
    <cellStyle name="Normal 9" xfId="303"/>
    <cellStyle name="Note 2" xfId="304"/>
    <cellStyle name="Note 2 2" xfId="305"/>
    <cellStyle name="Note 2 3" xfId="306"/>
    <cellStyle name="Note 3" xfId="307"/>
    <cellStyle name="Note 3 2" xfId="308"/>
    <cellStyle name="Note 4" xfId="309"/>
    <cellStyle name="Note 4 2" xfId="310"/>
    <cellStyle name="Note 5" xfId="311"/>
    <cellStyle name="Note 5 2" xfId="312"/>
    <cellStyle name="Note 6" xfId="313"/>
    <cellStyle name="Note 6 2" xfId="314"/>
    <cellStyle name="Note 7" xfId="315"/>
    <cellStyle name="Note 7 2" xfId="316"/>
    <cellStyle name="Note 8" xfId="317"/>
    <cellStyle name="Output 2" xfId="318"/>
    <cellStyle name="Output 3" xfId="319"/>
    <cellStyle name="Percent 2" xfId="320"/>
    <cellStyle name="Percent 2 2" xfId="321"/>
    <cellStyle name="Percent 2 3" xfId="322"/>
    <cellStyle name="Percent 2 3 2" xfId="323"/>
    <cellStyle name="Percent 2 4" xfId="324"/>
    <cellStyle name="Percent 2 5" xfId="325"/>
    <cellStyle name="Percent 3" xfId="326"/>
    <cellStyle name="Percent 3 2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Percent 8" xfId="334"/>
    <cellStyle name="Style 1" xfId="335"/>
    <cellStyle name="Style 1 2" xfId="336"/>
    <cellStyle name="Title 2" xfId="337"/>
    <cellStyle name="Total 2" xfId="338"/>
    <cellStyle name="Total 3" xfId="339"/>
    <cellStyle name="Warning Text 2" xfId="340"/>
    <cellStyle name="Warning Text 3" xfId="341"/>
    <cellStyle name="Беззащитный" xfId="342"/>
    <cellStyle name="Защитный" xfId="343"/>
    <cellStyle name="Обычный" xfId="0" builtinId="0"/>
    <cellStyle name="Обычный 2" xfId="344"/>
    <cellStyle name="Обычный 3" xfId="345"/>
    <cellStyle name="Обычный 3 2" xfId="346"/>
    <cellStyle name="Финансовый" xfId="161" builtinId="3"/>
    <cellStyle name="Финансовый 2" xfId="347"/>
    <cellStyle name="Финансовый 3" xfId="348"/>
    <cellStyle name="Финансовый 3 2" xfId="349"/>
    <cellStyle name="Финансовый 4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7"/>
  <sheetViews>
    <sheetView tabSelected="1" zoomScale="115" zoomScaleNormal="115" workbookViewId="0">
      <selection activeCell="C1" sqref="C1"/>
    </sheetView>
  </sheetViews>
  <sheetFormatPr defaultRowHeight="17.25" customHeight="1"/>
  <cols>
    <col min="1" max="1" width="33.7109375" style="22" customWidth="1"/>
    <col min="2" max="2" width="21.42578125" style="22" customWidth="1"/>
    <col min="3" max="3" width="50" style="22" customWidth="1"/>
    <col min="4" max="4" width="9.28515625" style="23" customWidth="1"/>
    <col min="5" max="5" width="13" style="21" customWidth="1"/>
    <col min="6" max="6" width="13.140625" style="21" customWidth="1"/>
    <col min="7" max="7" width="12.42578125" style="22" customWidth="1"/>
    <col min="8" max="8" width="12.28515625" style="22" customWidth="1"/>
    <col min="9" max="9" width="8.42578125" style="22" customWidth="1"/>
    <col min="10" max="10" width="18.140625" style="22" customWidth="1"/>
    <col min="11" max="11" width="6.140625" style="22" customWidth="1"/>
    <col min="12" max="12" width="7.7109375" style="22" customWidth="1"/>
    <col min="13" max="13" width="11.140625" style="22" bestFit="1" customWidth="1"/>
    <col min="14" max="14" width="12.5703125" style="22" customWidth="1"/>
    <col min="15" max="16384" width="9.140625" style="22"/>
  </cols>
  <sheetData>
    <row r="1" spans="1:14" s="24" customFormat="1" ht="30.75" customHeight="1">
      <c r="A1" s="27" t="s">
        <v>54</v>
      </c>
      <c r="B1" s="27"/>
      <c r="C1" s="28"/>
      <c r="D1" s="28"/>
      <c r="E1" s="29"/>
      <c r="F1" s="30"/>
      <c r="G1" s="30"/>
      <c r="H1" s="31"/>
    </row>
    <row r="2" spans="1:14" s="50" customFormat="1" ht="35.450000000000003" customHeight="1">
      <c r="A2" s="18" t="s">
        <v>3</v>
      </c>
      <c r="B2" s="18" t="s">
        <v>4</v>
      </c>
      <c r="C2" s="18" t="s">
        <v>5</v>
      </c>
      <c r="D2" s="18" t="s">
        <v>6</v>
      </c>
      <c r="E2" s="18" t="s">
        <v>21</v>
      </c>
      <c r="F2" s="18" t="s">
        <v>40</v>
      </c>
      <c r="G2" s="18" t="s">
        <v>7</v>
      </c>
      <c r="H2" s="5" t="s">
        <v>42</v>
      </c>
      <c r="I2" s="18" t="s">
        <v>8</v>
      </c>
      <c r="J2" s="18" t="s">
        <v>9</v>
      </c>
      <c r="K2" s="5" t="s">
        <v>10</v>
      </c>
      <c r="L2" s="5" t="s">
        <v>11</v>
      </c>
      <c r="M2" s="2" t="s">
        <v>12</v>
      </c>
      <c r="N2" s="1"/>
    </row>
    <row r="3" spans="1:14" s="50" customFormat="1" ht="35.450000000000003" customHeight="1">
      <c r="A3" s="18"/>
      <c r="B3" s="18"/>
      <c r="C3" s="18"/>
      <c r="D3" s="18"/>
      <c r="E3" s="18"/>
      <c r="F3" s="18"/>
      <c r="G3" s="18"/>
      <c r="H3" s="17"/>
      <c r="I3" s="18"/>
      <c r="J3" s="18"/>
      <c r="K3" s="17"/>
      <c r="L3" s="17"/>
      <c r="M3" s="51" t="s">
        <v>13</v>
      </c>
      <c r="N3" s="51" t="s">
        <v>14</v>
      </c>
    </row>
    <row r="4" spans="1:14" s="25" customFormat="1" ht="25.5" customHeight="1">
      <c r="A4" s="7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5"/>
    </row>
    <row r="5" spans="1:14" s="25" customFormat="1" ht="21">
      <c r="A5" s="11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</row>
    <row r="6" spans="1:14" s="25" customFormat="1" ht="25.5" customHeight="1">
      <c r="A6" s="6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s="25" customFormat="1" ht="22.7" customHeight="1">
      <c r="A7" s="11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/>
    </row>
    <row r="8" spans="1:14" s="25" customFormat="1" ht="40.5">
      <c r="A8" s="37" t="s">
        <v>17</v>
      </c>
      <c r="B8" s="38" t="s">
        <v>18</v>
      </c>
      <c r="C8" s="45" t="s">
        <v>49</v>
      </c>
      <c r="D8" s="39" t="s">
        <v>0</v>
      </c>
      <c r="E8" s="40">
        <v>50</v>
      </c>
      <c r="F8" s="40">
        <v>41.76</v>
      </c>
      <c r="G8" s="41">
        <v>1</v>
      </c>
      <c r="H8" s="40">
        <v>41.76</v>
      </c>
      <c r="I8" s="42" t="s">
        <v>38</v>
      </c>
      <c r="J8" s="42" t="s">
        <v>41</v>
      </c>
      <c r="K8" s="43">
        <v>26</v>
      </c>
      <c r="L8" s="43">
        <v>5</v>
      </c>
      <c r="M8" s="44">
        <v>41835</v>
      </c>
      <c r="N8" s="44">
        <v>49505</v>
      </c>
    </row>
    <row r="9" spans="1:14" s="25" customFormat="1" ht="21">
      <c r="A9" s="37" t="s">
        <v>17</v>
      </c>
      <c r="B9" s="45" t="s">
        <v>47</v>
      </c>
      <c r="C9" s="45" t="s">
        <v>22</v>
      </c>
      <c r="D9" s="46" t="s">
        <v>1</v>
      </c>
      <c r="E9" s="47">
        <v>13.035</v>
      </c>
      <c r="F9" s="40">
        <v>9.9251286900000011</v>
      </c>
      <c r="G9" s="41">
        <v>1.38283</v>
      </c>
      <c r="H9" s="40">
        <v>13.724765710000002</v>
      </c>
      <c r="I9" s="46" t="s">
        <v>39</v>
      </c>
      <c r="J9" s="42">
        <v>2.36</v>
      </c>
      <c r="K9" s="43">
        <v>27</v>
      </c>
      <c r="L9" s="43">
        <v>8</v>
      </c>
      <c r="M9" s="44">
        <v>44180</v>
      </c>
      <c r="N9" s="44">
        <v>51302</v>
      </c>
    </row>
    <row r="10" spans="1:14" s="25" customFormat="1" ht="21">
      <c r="A10" s="37" t="s">
        <v>17</v>
      </c>
      <c r="B10" s="45" t="s">
        <v>48</v>
      </c>
      <c r="C10" s="45" t="s">
        <v>23</v>
      </c>
      <c r="D10" s="39" t="s">
        <v>2</v>
      </c>
      <c r="E10" s="40">
        <v>3.0677512899999999</v>
      </c>
      <c r="F10" s="40">
        <v>1.91529949</v>
      </c>
      <c r="G10" s="41">
        <v>1.119991661455076</v>
      </c>
      <c r="H10" s="40">
        <v>2.1451194600000001</v>
      </c>
      <c r="I10" s="46" t="s">
        <v>39</v>
      </c>
      <c r="J10" s="42">
        <v>0.75</v>
      </c>
      <c r="K10" s="43">
        <v>40</v>
      </c>
      <c r="L10" s="43">
        <v>10</v>
      </c>
      <c r="M10" s="44">
        <v>39812</v>
      </c>
      <c r="N10" s="44">
        <v>50769</v>
      </c>
    </row>
    <row r="11" spans="1:14" s="25" customFormat="1" ht="21">
      <c r="A11" s="37" t="s">
        <v>17</v>
      </c>
      <c r="B11" s="45" t="s">
        <v>48</v>
      </c>
      <c r="C11" s="45" t="s">
        <v>24</v>
      </c>
      <c r="D11" s="39" t="s">
        <v>2</v>
      </c>
      <c r="E11" s="40">
        <v>4.0903350500000002</v>
      </c>
      <c r="F11" s="40">
        <v>2.8663022899999997</v>
      </c>
      <c r="G11" s="41">
        <v>1.119991661455076</v>
      </c>
      <c r="H11" s="40">
        <v>3.2102346600000002</v>
      </c>
      <c r="I11" s="46" t="s">
        <v>39</v>
      </c>
      <c r="J11" s="42">
        <v>0.75</v>
      </c>
      <c r="K11" s="43">
        <v>40</v>
      </c>
      <c r="L11" s="43">
        <v>10</v>
      </c>
      <c r="M11" s="44">
        <v>40724</v>
      </c>
      <c r="N11" s="44">
        <v>51500</v>
      </c>
    </row>
    <row r="12" spans="1:14" s="25" customFormat="1" ht="21">
      <c r="A12" s="37" t="s">
        <v>17</v>
      </c>
      <c r="B12" s="45" t="s">
        <v>48</v>
      </c>
      <c r="C12" s="45" t="s">
        <v>25</v>
      </c>
      <c r="D12" s="39" t="s">
        <v>2</v>
      </c>
      <c r="E12" s="40">
        <v>5.1129188099999991</v>
      </c>
      <c r="F12" s="40">
        <v>3.7549276099999993</v>
      </c>
      <c r="G12" s="41">
        <v>1.119991661455076</v>
      </c>
      <c r="H12" s="40">
        <v>4.2054876100000005</v>
      </c>
      <c r="I12" s="46" t="s">
        <v>39</v>
      </c>
      <c r="J12" s="42">
        <v>0.75</v>
      </c>
      <c r="K12" s="43">
        <v>40</v>
      </c>
      <c r="L12" s="43">
        <v>10</v>
      </c>
      <c r="M12" s="44">
        <v>41090</v>
      </c>
      <c r="N12" s="44">
        <v>51865</v>
      </c>
    </row>
    <row r="13" spans="1:14" s="25" customFormat="1" ht="21">
      <c r="A13" s="37" t="s">
        <v>17</v>
      </c>
      <c r="B13" s="45" t="s">
        <v>48</v>
      </c>
      <c r="C13" s="45" t="s">
        <v>26</v>
      </c>
      <c r="D13" s="39" t="s">
        <v>2</v>
      </c>
      <c r="E13" s="40">
        <v>4.5</v>
      </c>
      <c r="F13" s="40">
        <v>3.5249999999999999</v>
      </c>
      <c r="G13" s="41">
        <v>1.119991661455076</v>
      </c>
      <c r="H13" s="40">
        <v>3.94797061</v>
      </c>
      <c r="I13" s="46" t="s">
        <v>39</v>
      </c>
      <c r="J13" s="42">
        <v>0.75</v>
      </c>
      <c r="K13" s="43">
        <v>40</v>
      </c>
      <c r="L13" s="43">
        <v>10</v>
      </c>
      <c r="M13" s="44">
        <v>41638</v>
      </c>
      <c r="N13" s="44">
        <v>52412</v>
      </c>
    </row>
    <row r="14" spans="1:14" s="25" customFormat="1" ht="21">
      <c r="A14" s="37" t="s">
        <v>17</v>
      </c>
      <c r="B14" s="45" t="s">
        <v>48</v>
      </c>
      <c r="C14" s="45" t="s">
        <v>27</v>
      </c>
      <c r="D14" s="39" t="s">
        <v>2</v>
      </c>
      <c r="E14" s="40">
        <v>6</v>
      </c>
      <c r="F14" s="40">
        <v>4.9219999999999997</v>
      </c>
      <c r="G14" s="41">
        <v>1.119991661455076</v>
      </c>
      <c r="H14" s="40">
        <v>5.51259896</v>
      </c>
      <c r="I14" s="46" t="s">
        <v>39</v>
      </c>
      <c r="J14" s="42">
        <v>0.75</v>
      </c>
      <c r="K14" s="43">
        <v>40</v>
      </c>
      <c r="L14" s="43">
        <v>10</v>
      </c>
      <c r="M14" s="44">
        <v>42003</v>
      </c>
      <c r="N14" s="44">
        <v>52961</v>
      </c>
    </row>
    <row r="15" spans="1:14" s="25" customFormat="1" ht="21">
      <c r="A15" s="37" t="s">
        <v>17</v>
      </c>
      <c r="B15" s="45" t="s">
        <v>48</v>
      </c>
      <c r="C15" s="45" t="s">
        <v>28</v>
      </c>
      <c r="D15" s="39" t="s">
        <v>2</v>
      </c>
      <c r="E15" s="40">
        <v>6</v>
      </c>
      <c r="F15" s="40">
        <v>5.3140000000000001</v>
      </c>
      <c r="G15" s="41">
        <v>1.119991661455076</v>
      </c>
      <c r="H15" s="40">
        <v>5.9516356900000007</v>
      </c>
      <c r="I15" s="46" t="s">
        <v>39</v>
      </c>
      <c r="J15" s="42">
        <v>0.75</v>
      </c>
      <c r="K15" s="43">
        <v>41</v>
      </c>
      <c r="L15" s="43">
        <v>11</v>
      </c>
      <c r="M15" s="44">
        <v>42734</v>
      </c>
      <c r="N15" s="44">
        <v>53691</v>
      </c>
    </row>
    <row r="16" spans="1:14" s="25" customFormat="1" ht="21">
      <c r="A16" s="37" t="s">
        <v>17</v>
      </c>
      <c r="B16" s="45" t="s">
        <v>48</v>
      </c>
      <c r="C16" s="45" t="s">
        <v>29</v>
      </c>
      <c r="D16" s="39" t="s">
        <v>2</v>
      </c>
      <c r="E16" s="40">
        <v>6</v>
      </c>
      <c r="F16" s="40">
        <v>5.6079999999999997</v>
      </c>
      <c r="G16" s="41">
        <v>1.119991661455076</v>
      </c>
      <c r="H16" s="40">
        <v>6.2809132400000003</v>
      </c>
      <c r="I16" s="46" t="s">
        <v>39</v>
      </c>
      <c r="J16" s="42">
        <v>0.75</v>
      </c>
      <c r="K16" s="43">
        <v>41</v>
      </c>
      <c r="L16" s="43">
        <v>11</v>
      </c>
      <c r="M16" s="44">
        <v>43281</v>
      </c>
      <c r="N16" s="44">
        <v>54239</v>
      </c>
    </row>
    <row r="17" spans="1:74" s="25" customFormat="1" ht="27">
      <c r="A17" s="37" t="s">
        <v>17</v>
      </c>
      <c r="B17" s="45" t="s">
        <v>48</v>
      </c>
      <c r="C17" s="45" t="s">
        <v>30</v>
      </c>
      <c r="D17" s="39" t="s">
        <v>2</v>
      </c>
      <c r="E17" s="40">
        <v>18</v>
      </c>
      <c r="F17" s="40">
        <v>4</v>
      </c>
      <c r="G17" s="41">
        <v>1.119991661455076</v>
      </c>
      <c r="H17" s="40">
        <v>4.4799666500000006</v>
      </c>
      <c r="I17" s="46" t="s">
        <v>39</v>
      </c>
      <c r="J17" s="42" t="s">
        <v>50</v>
      </c>
      <c r="K17" s="43">
        <v>12</v>
      </c>
      <c r="L17" s="43">
        <v>3</v>
      </c>
      <c r="M17" s="44">
        <v>41455</v>
      </c>
      <c r="N17" s="44">
        <v>44560</v>
      </c>
    </row>
    <row r="18" spans="1:74" s="25" customFormat="1" ht="27">
      <c r="A18" s="37" t="s">
        <v>17</v>
      </c>
      <c r="B18" s="45" t="s">
        <v>48</v>
      </c>
      <c r="C18" s="45" t="s">
        <v>31</v>
      </c>
      <c r="D18" s="39" t="s">
        <v>2</v>
      </c>
      <c r="E18" s="40">
        <v>20</v>
      </c>
      <c r="F18" s="40">
        <v>1.429</v>
      </c>
      <c r="G18" s="41">
        <v>1.119991661455076</v>
      </c>
      <c r="H18" s="40">
        <v>1.6004680800000002</v>
      </c>
      <c r="I18" s="46" t="s">
        <v>39</v>
      </c>
      <c r="J18" s="42" t="s">
        <v>51</v>
      </c>
      <c r="K18" s="43">
        <v>10</v>
      </c>
      <c r="L18" s="43">
        <v>4</v>
      </c>
      <c r="M18" s="44">
        <v>41638</v>
      </c>
      <c r="N18" s="44">
        <v>44012</v>
      </c>
    </row>
    <row r="19" spans="1:74" s="25" customFormat="1" ht="27">
      <c r="A19" s="37" t="s">
        <v>17</v>
      </c>
      <c r="B19" s="45" t="s">
        <v>48</v>
      </c>
      <c r="C19" s="45" t="s">
        <v>32</v>
      </c>
      <c r="D19" s="39" t="s">
        <v>2</v>
      </c>
      <c r="E19" s="40">
        <v>15</v>
      </c>
      <c r="F19" s="40">
        <v>8.4375</v>
      </c>
      <c r="G19" s="41">
        <v>1.119991661455076</v>
      </c>
      <c r="H19" s="40">
        <v>9.4499296400000006</v>
      </c>
      <c r="I19" s="46" t="s">
        <v>39</v>
      </c>
      <c r="J19" s="42" t="s">
        <v>52</v>
      </c>
      <c r="K19" s="43">
        <v>12</v>
      </c>
      <c r="L19" s="43">
        <v>5</v>
      </c>
      <c r="M19" s="44">
        <v>42734</v>
      </c>
      <c r="N19" s="44">
        <v>45473</v>
      </c>
    </row>
    <row r="20" spans="1:74" s="25" customFormat="1" ht="21">
      <c r="A20" s="37" t="s">
        <v>17</v>
      </c>
      <c r="B20" s="45" t="s">
        <v>48</v>
      </c>
      <c r="C20" s="45" t="s">
        <v>33</v>
      </c>
      <c r="D20" s="39" t="s">
        <v>2</v>
      </c>
      <c r="E20" s="40">
        <v>40</v>
      </c>
      <c r="F20" s="40">
        <v>23.860000000000007</v>
      </c>
      <c r="G20" s="41">
        <v>1.119991661455076</v>
      </c>
      <c r="H20" s="40">
        <v>26.72300104</v>
      </c>
      <c r="I20" s="46" t="s">
        <v>39</v>
      </c>
      <c r="J20" s="42">
        <v>2.1</v>
      </c>
      <c r="K20" s="43">
        <v>12</v>
      </c>
      <c r="L20" s="43">
        <v>3</v>
      </c>
      <c r="M20" s="44">
        <v>42368</v>
      </c>
      <c r="N20" s="44">
        <v>45656</v>
      </c>
    </row>
    <row r="21" spans="1:74" s="26" customFormat="1" ht="23.25" customHeight="1">
      <c r="A21" s="20" t="s">
        <v>34</v>
      </c>
      <c r="B21" s="14"/>
      <c r="C21" s="16"/>
      <c r="D21" s="48"/>
      <c r="E21" s="43"/>
      <c r="F21" s="43"/>
      <c r="G21" s="41"/>
      <c r="H21" s="49">
        <f>SUM(H8:H20)</f>
        <v>128.99209135000001</v>
      </c>
      <c r="I21" s="33"/>
      <c r="J21" s="33"/>
      <c r="K21" s="33"/>
      <c r="L21" s="33"/>
      <c r="M21" s="33"/>
      <c r="N21" s="33"/>
    </row>
    <row r="22" spans="1:74" s="25" customFormat="1" ht="23.25" customHeight="1">
      <c r="A22" s="6" t="s">
        <v>35</v>
      </c>
      <c r="B22" s="19"/>
      <c r="C22" s="12"/>
      <c r="D22" s="48"/>
      <c r="E22" s="43"/>
      <c r="F22" s="43"/>
      <c r="G22" s="41"/>
      <c r="H22" s="49"/>
      <c r="I22" s="33"/>
      <c r="J22" s="33"/>
      <c r="K22" s="33"/>
      <c r="L22" s="33"/>
      <c r="M22" s="33"/>
      <c r="N22" s="33"/>
    </row>
    <row r="23" spans="1:74" s="25" customFormat="1" ht="27">
      <c r="A23" s="37" t="s">
        <v>46</v>
      </c>
      <c r="B23" s="45" t="s">
        <v>53</v>
      </c>
      <c r="C23" s="53" t="s">
        <v>45</v>
      </c>
      <c r="D23" s="39" t="s">
        <v>2</v>
      </c>
      <c r="E23" s="40">
        <v>7</v>
      </c>
      <c r="F23" s="40">
        <v>7</v>
      </c>
      <c r="G23" s="41">
        <v>1.119991661455076</v>
      </c>
      <c r="H23" s="40">
        <v>7.8399416300000002</v>
      </c>
      <c r="I23" s="46" t="s">
        <v>39</v>
      </c>
      <c r="J23" s="42">
        <v>1</v>
      </c>
      <c r="K23" s="43">
        <v>19</v>
      </c>
      <c r="L23" s="43">
        <v>7</v>
      </c>
      <c r="M23" s="44">
        <v>45199</v>
      </c>
      <c r="N23" s="44">
        <v>49765</v>
      </c>
    </row>
    <row r="24" spans="1:74" s="25" customFormat="1" ht="23.25" customHeight="1">
      <c r="A24" s="20" t="s">
        <v>34</v>
      </c>
      <c r="B24" s="14"/>
      <c r="C24" s="16"/>
      <c r="D24" s="48"/>
      <c r="E24" s="43"/>
      <c r="F24" s="43"/>
      <c r="G24" s="41"/>
      <c r="H24" s="49">
        <f>SUM(H23)</f>
        <v>7.8399416300000002</v>
      </c>
      <c r="I24" s="33"/>
      <c r="J24" s="33"/>
      <c r="K24" s="33"/>
      <c r="L24" s="33"/>
      <c r="M24" s="33"/>
      <c r="N24" s="33"/>
    </row>
    <row r="25" spans="1:74" s="25" customFormat="1" ht="23.25" customHeight="1">
      <c r="A25" s="20" t="s">
        <v>36</v>
      </c>
      <c r="B25" s="14"/>
      <c r="C25" s="16"/>
      <c r="D25" s="46"/>
      <c r="E25" s="43"/>
      <c r="F25" s="43"/>
      <c r="G25" s="41"/>
      <c r="H25" s="49">
        <f>+H21+H24</f>
        <v>136.83203298000001</v>
      </c>
      <c r="I25" s="38"/>
      <c r="J25" s="38"/>
      <c r="K25" s="38"/>
      <c r="L25" s="38"/>
      <c r="M25" s="38"/>
      <c r="N25" s="38"/>
    </row>
    <row r="26" spans="1:74" s="25" customFormat="1" ht="7.5" customHeight="1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5"/>
    </row>
    <row r="27" spans="1:74" s="25" customFormat="1" ht="23.25" customHeight="1">
      <c r="A27" s="7" t="s">
        <v>55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5"/>
    </row>
    <row r="28" spans="1:74" s="25" customFormat="1" ht="21">
      <c r="A28" s="11" t="s">
        <v>16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</row>
    <row r="29" spans="1:74" ht="13.5">
      <c r="A29" s="37"/>
      <c r="B29" s="45"/>
      <c r="C29" s="37"/>
      <c r="D29" s="39"/>
      <c r="E29" s="40"/>
      <c r="F29" s="40"/>
      <c r="G29" s="41"/>
      <c r="H29" s="40"/>
      <c r="I29" s="8"/>
      <c r="J29" s="8"/>
      <c r="K29" s="54"/>
      <c r="L29" s="54"/>
      <c r="M29" s="47"/>
      <c r="N29" s="47"/>
    </row>
    <row r="30" spans="1:74" ht="17.25" customHeight="1">
      <c r="A30" s="20" t="s">
        <v>56</v>
      </c>
      <c r="B30" s="14"/>
      <c r="C30" s="16"/>
      <c r="D30" s="34"/>
      <c r="E30" s="35"/>
      <c r="F30" s="35"/>
      <c r="G30" s="33"/>
      <c r="H30" s="36">
        <v>0</v>
      </c>
      <c r="I30" s="33"/>
      <c r="J30" s="33"/>
      <c r="K30" s="33"/>
      <c r="L30" s="33"/>
      <c r="M30" s="33"/>
      <c r="N30" s="33"/>
    </row>
    <row r="31" spans="1:74" s="25" customFormat="1" ht="7.5" customHeight="1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5"/>
    </row>
    <row r="32" spans="1:74" s="23" customFormat="1" ht="17.25" customHeight="1">
      <c r="A32" s="20" t="s">
        <v>37</v>
      </c>
      <c r="B32" s="14"/>
      <c r="C32" s="16"/>
      <c r="D32" s="34"/>
      <c r="E32" s="35"/>
      <c r="F32" s="35"/>
      <c r="G32" s="33"/>
      <c r="H32" s="36">
        <f>+H25</f>
        <v>136.83203298000001</v>
      </c>
      <c r="I32" s="33"/>
      <c r="J32" s="33"/>
      <c r="K32" s="33"/>
      <c r="L32" s="33"/>
      <c r="M32" s="33"/>
      <c r="N32" s="33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s="23" customFormat="1" ht="17.25" customHeight="1">
      <c r="A33" s="3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s="23" customFormat="1" ht="17.25" customHeight="1">
      <c r="A34" s="52" t="s">
        <v>18</v>
      </c>
      <c r="B34" s="52" t="s">
        <v>43</v>
      </c>
      <c r="C34" s="5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</row>
    <row r="35" spans="1:74" s="23" customFormat="1" ht="17.25" customHeight="1">
      <c r="A35" s="52" t="s">
        <v>19</v>
      </c>
      <c r="B35" s="52" t="s">
        <v>44</v>
      </c>
      <c r="C35" s="5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</row>
    <row r="36" spans="1:74" s="23" customFormat="1" ht="17.25" customHeight="1">
      <c r="A36" s="52"/>
      <c r="B36" s="52"/>
      <c r="C36" s="5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74" s="23" customFormat="1" ht="17.25" customHeigh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s="23" customFormat="1" ht="17.25" customHeight="1">
      <c r="A38" s="3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s="23" customFormat="1" ht="17.25" customHeight="1">
      <c r="A39" s="3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s="23" customFormat="1" ht="17.25" customHeight="1">
      <c r="A40" s="3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</row>
    <row r="41" spans="1:74" s="23" customFormat="1" ht="17.25" customHeight="1">
      <c r="A41" s="3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</row>
    <row r="42" spans="1:74" s="23" customFormat="1" ht="17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s="23" customFormat="1" ht="17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s="23" customFormat="1" ht="17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s="23" customFormat="1" ht="17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s="23" customFormat="1" ht="17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s="23" customFormat="1" ht="17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s="23" customFormat="1" ht="17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74" s="23" customFormat="1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s="23" customFormat="1" ht="17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s="23" customFormat="1" ht="17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s="23" customFormat="1" ht="17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s="23" customFormat="1" ht="17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s="23" customFormat="1" ht="17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s="23" customFormat="1" ht="17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pans="1:74" s="23" customFormat="1" ht="17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s="23" customFormat="1" ht="17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s="23" customFormat="1" ht="17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s="23" customFormat="1" ht="17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s="23" customFormat="1" ht="17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s="23" customFormat="1" ht="17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s="23" customFormat="1" ht="17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s="23" customFormat="1" ht="17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s="23" customFormat="1" ht="17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s="23" customFormat="1" ht="17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s="23" customFormat="1" ht="17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s="23" customFormat="1" ht="17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s="23" customFormat="1" ht="17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s="23" customFormat="1" ht="17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s="23" customFormat="1" ht="17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s="23" customFormat="1" ht="17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s="23" customFormat="1" ht="17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s="23" customFormat="1" ht="17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s="23" customFormat="1" ht="17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s="23" customFormat="1" ht="17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s="23" customFormat="1" ht="17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s="23" customFormat="1" ht="17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s="23" customFormat="1" ht="17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s="23" customFormat="1" ht="17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s="23" customFormat="1" ht="17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s="23" customFormat="1" ht="17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s="23" customFormat="1" ht="17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s="23" customFormat="1" ht="17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s="23" customFormat="1" ht="17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s="23" customFormat="1" ht="17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s="23" customFormat="1" ht="17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s="23" customFormat="1" ht="17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s="23" customFormat="1" ht="17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s="23" customFormat="1" ht="17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s="23" customFormat="1" ht="17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  <row r="91" spans="1:74" s="23" customFormat="1" ht="17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</row>
    <row r="92" spans="1:74" s="23" customFormat="1" ht="17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1:74" s="23" customFormat="1" ht="17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</row>
    <row r="94" spans="1:74" s="23" customFormat="1" ht="17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</row>
    <row r="95" spans="1:74" s="23" customFormat="1" ht="17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1:74" s="23" customFormat="1" ht="17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</row>
    <row r="97" spans="1:74" s="23" customFormat="1" ht="17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</row>
    <row r="98" spans="1:74" s="23" customFormat="1" ht="17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1:74" s="23" customFormat="1" ht="17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</row>
    <row r="100" spans="1:74" s="23" customFormat="1" ht="17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</row>
    <row r="101" spans="1:74" s="23" customFormat="1" ht="17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1:74" s="23" customFormat="1" ht="17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</row>
    <row r="103" spans="1:74" s="23" customFormat="1" ht="17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</row>
    <row r="104" spans="1:74" s="23" customFormat="1" ht="17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1:74" s="23" customFormat="1" ht="17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</row>
    <row r="106" spans="1:74" s="23" customFormat="1" ht="17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</row>
    <row r="107" spans="1:74" s="23" customFormat="1" ht="17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1:74" s="23" customFormat="1" ht="17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</row>
    <row r="109" spans="1:74" s="23" customFormat="1" ht="17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</row>
    <row r="110" spans="1:74" s="23" customFormat="1" ht="17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</row>
    <row r="111" spans="1:74" s="23" customFormat="1" ht="17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</row>
    <row r="112" spans="1:74" s="23" customFormat="1" ht="17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</row>
    <row r="113" spans="1:74" s="23" customFormat="1" ht="17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1:74" s="23" customFormat="1" ht="17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</row>
    <row r="115" spans="1:74" s="23" customFormat="1" ht="17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</row>
    <row r="116" spans="1:74" s="23" customFormat="1" ht="17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</row>
    <row r="117" spans="1:74" s="23" customFormat="1" ht="17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</row>
    <row r="118" spans="1:74" s="23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</row>
    <row r="119" spans="1:74" s="23" customFormat="1" ht="17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</row>
    <row r="120" spans="1:74" s="23" customFormat="1" ht="17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</row>
    <row r="121" spans="1:74" s="23" customFormat="1" ht="17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</row>
    <row r="122" spans="1:74" s="23" customFormat="1" ht="17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</row>
    <row r="123" spans="1:74" s="23" customFormat="1" ht="17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</row>
    <row r="124" spans="1:74" s="23" customFormat="1" ht="17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</row>
    <row r="125" spans="1:74" s="23" customFormat="1" ht="17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</row>
    <row r="126" spans="1:74" s="23" customFormat="1" ht="17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</row>
    <row r="127" spans="1:74" s="23" customFormat="1" ht="17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</row>
    <row r="128" spans="1:74" s="23" customFormat="1" ht="17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</row>
    <row r="129" spans="1:74" s="23" customFormat="1" ht="17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</row>
    <row r="130" spans="1:74" s="23" customFormat="1" ht="17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</row>
    <row r="131" spans="1:74" s="23" customFormat="1" ht="17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</row>
    <row r="132" spans="1:74" s="23" customFormat="1" ht="17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</row>
    <row r="133" spans="1:74" s="23" customFormat="1" ht="17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</row>
    <row r="134" spans="1:74" s="23" customFormat="1" ht="17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</row>
    <row r="135" spans="1:74" s="23" customFormat="1" ht="17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</row>
    <row r="136" spans="1:74" s="23" customFormat="1" ht="17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</row>
    <row r="137" spans="1:74" s="23" customFormat="1" ht="17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</row>
    <row r="138" spans="1:74" s="23" customFormat="1" ht="17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</row>
    <row r="139" spans="1:74" s="23" customFormat="1" ht="17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</row>
    <row r="140" spans="1:74" s="23" customFormat="1" ht="17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</row>
    <row r="141" spans="1:74" s="23" customFormat="1" ht="17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</row>
    <row r="142" spans="1:74" s="23" customFormat="1" ht="17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</row>
    <row r="143" spans="1:74" s="23" customFormat="1" ht="17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</row>
    <row r="144" spans="1:74" s="23" customFormat="1" ht="17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</row>
    <row r="145" spans="1:74" s="23" customFormat="1" ht="17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</row>
    <row r="146" spans="1:74" ht="17.25" customHeight="1">
      <c r="D146" s="22"/>
      <c r="E146" s="22"/>
      <c r="F146" s="22"/>
    </row>
    <row r="147" spans="1:74" ht="17.25" customHeight="1">
      <c r="D147" s="22"/>
      <c r="E147" s="22"/>
      <c r="F147" s="22"/>
    </row>
  </sheetData>
  <mergeCells count="28">
    <mergeCell ref="D2:D3"/>
    <mergeCell ref="E2:E3"/>
    <mergeCell ref="F2:F3"/>
    <mergeCell ref="M2:N2"/>
    <mergeCell ref="I2:I3"/>
    <mergeCell ref="J2:J3"/>
    <mergeCell ref="K2:K3"/>
    <mergeCell ref="L2:L3"/>
    <mergeCell ref="A32:C32"/>
    <mergeCell ref="A22:C22"/>
    <mergeCell ref="A24:C24"/>
    <mergeCell ref="A27:N27"/>
    <mergeCell ref="A28:N28"/>
    <mergeCell ref="G2:G3"/>
    <mergeCell ref="H2:H3"/>
    <mergeCell ref="A4:N4"/>
    <mergeCell ref="A5:N5"/>
    <mergeCell ref="A6:N6"/>
    <mergeCell ref="I29:J29"/>
    <mergeCell ref="A30:C30"/>
    <mergeCell ref="A31:N31"/>
    <mergeCell ref="A21:C21"/>
    <mergeCell ref="A25:C25"/>
    <mergeCell ref="A2:A3"/>
    <mergeCell ref="A26:N26"/>
    <mergeCell ref="A7:N7"/>
    <mergeCell ref="B2:B3"/>
    <mergeCell ref="C2:C3"/>
  </mergeCells>
  <printOptions horizontalCentered="1"/>
  <pageMargins left="0.25" right="0.25" top="0.5" bottom="1" header="0.3" footer="0.05"/>
  <pageSetup paperSize="9" scale="59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31.12.2019</vt:lpstr>
      <vt:lpstr>'31.12.2019'!Заголовки_для_печати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Harutyunyan1</dc:creator>
  <cp:lastModifiedBy>Rafael</cp:lastModifiedBy>
  <cp:lastPrinted>2017-03-27T15:33:02Z</cp:lastPrinted>
  <dcterms:created xsi:type="dcterms:W3CDTF">2017-03-17T08:31:08Z</dcterms:created>
  <dcterms:modified xsi:type="dcterms:W3CDTF">2020-04-12T17:29:57Z</dcterms:modified>
</cp:coreProperties>
</file>