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20" windowHeight="11385" activeTab="0"/>
  </bookViews>
  <sheets>
    <sheet name="economic" sheetId="1" r:id="rId1"/>
  </sheets>
  <definedNames>
    <definedName name="_xlnm.Print_Titles" localSheetId="0">'economic'!$7:$7</definedName>
  </definedNames>
  <calcPr fullCalcOnLoad="1"/>
</workbook>
</file>

<file path=xl/sharedStrings.xml><?xml version="1.0" encoding="utf-8"?>
<sst xmlns="http://schemas.openxmlformats.org/spreadsheetml/2006/main" count="112" uniqueCount="89">
  <si>
    <t>ՀԱՇՎԵՏՎՈՒԹՅՈՒՆ</t>
  </si>
  <si>
    <t>Հայաստանի Հանրապետության 2014 թվականի պետական բյուջեի կատարման ծախսերի վերաբերյալ</t>
  </si>
  <si>
    <t>(տնտեսագիտական դասակարգմամբ)</t>
  </si>
  <si>
    <t>(հազար դրամ)</t>
  </si>
  <si>
    <t>Բյուջետային ծախսերի տնտեսագիտական դասակարգման հոդվածների անվանումները</t>
  </si>
  <si>
    <t>Տարեկան պլան¹</t>
  </si>
  <si>
    <t>Տարեկա ճշտված պլան²</t>
  </si>
  <si>
    <t>Փաստ</t>
  </si>
  <si>
    <t>Կատարման %-ը ճշտված պլանի նկատմամբ</t>
  </si>
  <si>
    <t>ԸՆԴԱՄԵՆԸ ԾԱԽՍԵՐ</t>
  </si>
  <si>
    <t>այդ թվում`</t>
  </si>
  <si>
    <t>ԸՆԹԱՑԻԿ ԾԱԽՍԵՐ</t>
  </si>
  <si>
    <t>ԱՇԽԱՏԱՆՔԻ ՎԱՐՁԱՏՐՈՒԹՅՈՒՆ</t>
  </si>
  <si>
    <t>Դրամով վճարվող աշխատավարձեր և հավելավճարներ</t>
  </si>
  <si>
    <t>ԾԱՌԱՅՈՒԹՅՈՒՆՆԵՐԻ ԵՎ ԱՊՐԱՆՔՆԵՐԻ ՁԵՌՔԲԵՐՈՒՄ</t>
  </si>
  <si>
    <t>Շարունակական ծախսեր</t>
  </si>
  <si>
    <t>Գործուղումների և շրջագայությունների ծախսեր</t>
  </si>
  <si>
    <t>Պայմանագրային այլ ծառայությունների ձեռքբերում</t>
  </si>
  <si>
    <t>Այլ մասնագիտական ծառայությունների ձեռքբերում</t>
  </si>
  <si>
    <t>Ընթացիկ նորոգում և պահպանում (ծառայություններ և նյութեր)</t>
  </si>
  <si>
    <t>Նյութեր</t>
  </si>
  <si>
    <t>ՏՈԿՈՍԱՎՃԱՐՆԵՐ</t>
  </si>
  <si>
    <t xml:space="preserve"> - Ներքին տոկոսավճարներ</t>
  </si>
  <si>
    <t xml:space="preserve"> - Արտաքին տոկոսավճարներ</t>
  </si>
  <si>
    <t>ՍՈՒԲՍԻԴԻԱՆԵՐ</t>
  </si>
  <si>
    <t>Սուբսիդիաներ պետական կազմակերպություններին</t>
  </si>
  <si>
    <t>Սուբսիդիաներ ոչ պետական կազմակերպություններին</t>
  </si>
  <si>
    <t>ԴՐԱՄԱՇՆՈՐՀՆԵՐ</t>
  </si>
  <si>
    <t>Դրամաշնորհներ օտարերկրյա կառավարություններին</t>
  </si>
  <si>
    <t xml:space="preserve"> - Ընթացիկ դրամաշնորհներ օտարերկրյա կառավարություններին</t>
  </si>
  <si>
    <t>Դրամաշնորհներ միջազգային կազմակերպություններին</t>
  </si>
  <si>
    <t xml:space="preserve"> - Ընթացիկ դրամաշնորհներ միջազգային կազմակերպություններին</t>
  </si>
  <si>
    <t>Ընթացիկ դրամաշնորհներ պետական հատվածի այլ մակարդակներին</t>
  </si>
  <si>
    <t>որից`</t>
  </si>
  <si>
    <t xml:space="preserve"> - Ընթացիկ դրամաշնորհներ պետական կառավարման հատվածին</t>
  </si>
  <si>
    <t xml:space="preserve"> - Ընթացիկ սուբվենցիաներ համայնքներին</t>
  </si>
  <si>
    <t xml:space="preserve"> - Պետական բյուջեից համայնքների բյուջեներին համահարթեցման սկզբունքով տրվող դոտացիաներ</t>
  </si>
  <si>
    <t xml:space="preserve"> - Օրենքների կիրարկման արդյունքում համայնքների բյուջեների կորուստների փոխհատուցում</t>
  </si>
  <si>
    <t xml:space="preserve"> - Այլ ընթացիկ դրամաշնորհներ համայնքներին</t>
  </si>
  <si>
    <t xml:space="preserve"> - Ընթացիկ դրամաշնորհներ պետական և համայնքային ոչ առևտրային կազմակերպություններին</t>
  </si>
  <si>
    <t xml:space="preserve"> -  Ընթացիկ դրամաշնորհներ պետական և համայնքային առևտրային կազմակերպություններին</t>
  </si>
  <si>
    <t xml:space="preserve"> - Այլ ընթացիկ դրամաշնորհներ</t>
  </si>
  <si>
    <t>Կապիտալ դրամաշնորհներ պետական հատվածի այլ մակարդակներին</t>
  </si>
  <si>
    <t xml:space="preserve"> - Կապիտալ սուբվենցիաներ համայնքներին</t>
  </si>
  <si>
    <t>ՍՈՑԻԱԼԱԿԱՆ ՆՊԱՍՏՆԵՐ ԵՎ ԿԵՆՍԱԹՈՇԱԿՆԵՐ</t>
  </si>
  <si>
    <t>Սոցիալական ապահովության նպաստներ</t>
  </si>
  <si>
    <t>Սոցիալական օգնության դրամական արտահայտությամբ նպաստներ (բյուջեից)</t>
  </si>
  <si>
    <t xml:space="preserve"> - Հիվանդության և հաշմանդամության նպաստներ բյուջեից</t>
  </si>
  <si>
    <t xml:space="preserve"> - Մայրության նպաստներ բյուջեից</t>
  </si>
  <si>
    <t xml:space="preserve"> - Երեխաների կամ ընտանեկան նպաստներ բյուջեից</t>
  </si>
  <si>
    <t xml:space="preserve"> - Գործազրկության նպաստներ բյուջեից</t>
  </si>
  <si>
    <t xml:space="preserve"> - Կենսաթոշակի անցնելու հետ կապված և տարիքային նպաստներ բյուջեից</t>
  </si>
  <si>
    <t xml:space="preserve"> - Հուղարկավորության նպաստներ բյուջեից</t>
  </si>
  <si>
    <t xml:space="preserve"> - Կրթական, մշակութային և սպորտային նպաստներ բյուջեից</t>
  </si>
  <si>
    <t xml:space="preserve"> - Այլ նպաստներ բյուջեից</t>
  </si>
  <si>
    <t>Կենսաթոշակներ</t>
  </si>
  <si>
    <t>ԱՅԼ ԾԱԽՍԵՐ</t>
  </si>
  <si>
    <t>Նվիրատվություններ ոչ կառավարչական (հասարակական) կազմակերպություններին</t>
  </si>
  <si>
    <t>Հարկեր, պարտադիր վճարներ և տույժեր, որոնք կառավարման տարբեր մակարդակների կողմից կիրառվում են միմյանց նկատմամբ</t>
  </si>
  <si>
    <t>Դատարանների կողմից նշանակված տույժեր և տուգանքներ</t>
  </si>
  <si>
    <t xml:space="preserve">Կառավարման մարմինների գործունեության հետևանքով առաջացած վնասվածքների կամ վնասների վերականգնում
</t>
  </si>
  <si>
    <t>Այլ ծախսեր</t>
  </si>
  <si>
    <t>Պահուստային միջոցներ</t>
  </si>
  <si>
    <t>ՈՉ ՖԻՆԱՆՍԱԿԱՆ ԱԿՏԻՎՆԵՐԻ ՀԵՏ  ԳՈՐԾԱՌՆՈՒԹՅՈՒՆՆԵՐ</t>
  </si>
  <si>
    <t>ՈՉ ՖԻՆԱՆՍԱԿԱՆ ԱԿՏԻՎՆԵՐԻ ԳԾՈՎ ԾԱԽՍԵՐ</t>
  </si>
  <si>
    <t>ՀԻՄՆԱԿԱՆ ՄԻՋՈՑՆԵՐ</t>
  </si>
  <si>
    <t>ՇԵՆՔԵՐ ԵՎ ՇԻՆՈՒԹՅՈՒՆՆԵՐ</t>
  </si>
  <si>
    <t xml:space="preserve"> - Շենքերի և շինությունների ձեռքբերում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</si>
  <si>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</si>
  <si>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</si>
  <si>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>ՄԵՔԵՆԱՆԵՐԻ ԵՎ ՍԱՐՔԱՎՈՐՈՒՄՆԵՐԻ ՁԵՌՔԲԵՐՈՒՄ, ՊԱՀՊԱՆՈՒՄ ԵՎ ՀԻՄՆԱՆՈՐՈԳՈՒՄ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</si>
  <si>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</si>
  <si>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</si>
  <si>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</si>
  <si>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>ԱՅԼ ՀԻՄՆԱԿԱՆ ՄԻՋՈՑՆԵՐ</t>
  </si>
  <si>
    <t xml:space="preserve"> - Աճեցվող ակտիվներ</t>
  </si>
  <si>
    <t xml:space="preserve"> - Ոչ նյութական հիմնական միջոցներ</t>
  </si>
  <si>
    <t xml:space="preserve"> - Գեոդեզիական-քարտեզագրական ծախսեր</t>
  </si>
  <si>
    <t xml:space="preserve"> - Նախագծահետազոտական ծախսեր</t>
  </si>
  <si>
    <t>ՊԱՇԱՐՆԵՐ</t>
  </si>
  <si>
    <t>ԱՐՏԱԴՐԱԿԱՆ ՆՇԱՆԱԿՈՒԹՅԱՆ ՊԱՇԱՐՆԵՐ</t>
  </si>
  <si>
    <t>Նյութեր և պարագաներ</t>
  </si>
  <si>
    <t>ՎԵՐԱՎԱՃԱՌՔԻ ՀԱՄԱՐ ՆԱԽԱՏԵՍՎԱԾ ԱՊՐԱՆՔՆԵՐ</t>
  </si>
  <si>
    <t>Վերավաճառքի համար նախատեսված ապրանքներ</t>
  </si>
  <si>
    <t>ՉԱՐՏԱԴՐՎԱԾ ԱԿՏԻՎՆԵՐ</t>
  </si>
  <si>
    <t>ՀՈՂ</t>
  </si>
  <si>
    <t>ՈՉ ՖԻՆԱՆՍԱԿԱՆ ԱԿՏԻՎՆԵՐԻ ՕՏԱՐՈՒՄԻՑ ՄՈՒՏՔԵՐ</t>
  </si>
  <si>
    <t xml:space="preserve">¹ Հաստատված է «Հայաստանի Հանրապետության 2014 թվականի պետական բյուջեի մասին» Հայաստանի Հանրապետության օրենքով:              </t>
  </si>
  <si>
    <t xml:space="preserve">² Հաշվի են առնված հաշվետու ժամանակաշրջանում օրենսդրության համաձայն  կատարված փոփոխությունները:      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</si>
</sst>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_(* #,##0.0_);_(* \(#,##0.0\);_(* &quot;-&quot;??_);_(@_)"/>
    <numFmt numFmtId="179" formatCode="00"/>
    <numFmt numFmtId="180" formatCode="_(* #,##0.0_);_(* \(#,##0.0\);_(* &quot;-&quot;?_);_(@_)"/>
    <numFmt numFmtId="181" formatCode="#,##0.0"/>
    <numFmt numFmtId="182" formatCode="_(* #,##0_);_(* \(#,##0\);_(* &quot;-&quot;??_);_(@_)"/>
    <numFmt numFmtId="183" formatCode="0.0%"/>
    <numFmt numFmtId="184" formatCode="_(* #,##0.00_);_(* \(#,##0.00\);_(* &quot;-&quot;?_);_(@_)"/>
    <numFmt numFmtId="185" formatCode="#,##0.00\ ;\(#,##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&quot;  &quot;;[Red]\-#,##0.00&quot;  &quot;"/>
    <numFmt numFmtId="191" formatCode="#,##0&quot;  &quot;;[Red]\-#,##0&quot;  &quot;"/>
    <numFmt numFmtId="192" formatCode="_-* #,##0.00\ \ _-;\-* #,##0.00\ \ _-;_-* &quot;-&quot;??\ \ _-;_-@_-"/>
    <numFmt numFmtId="193" formatCode="_(* #,##0.000_);_(* \(#,##0.000\);_(* &quot;-&quot;???_);_(@_)"/>
    <numFmt numFmtId="194" formatCode="_(* #,##0.000_);_(* \(#,##0.000\);_(* &quot;-&quot;??_);_(@_)"/>
  </numFmts>
  <fonts count="29">
    <font>
      <sz val="10"/>
      <name val="Arial"/>
      <family val="0"/>
    </font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Armenian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tar"/>
      <family val="0"/>
    </font>
    <font>
      <b/>
      <sz val="11"/>
      <color indexed="63"/>
      <name val="Calibri"/>
      <family val="2"/>
    </font>
    <font>
      <sz val="10"/>
      <name val="Arial Armenia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7" fillId="0" borderId="0" xfId="0" applyFont="1" applyFill="1" applyAlignment="1">
      <alignment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Alignment="1">
      <alignment horizontal="center" wrapText="1"/>
    </xf>
    <xf numFmtId="43" fontId="27" fillId="0" borderId="0" xfId="0" applyNumberFormat="1" applyFont="1" applyFill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178" fontId="28" fillId="0" borderId="10" xfId="43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8" fillId="0" borderId="12" xfId="0" applyFont="1" applyFill="1" applyBorder="1" applyAlignment="1">
      <alignment horizontal="left" vertical="center" wrapText="1"/>
    </xf>
    <xf numFmtId="181" fontId="28" fillId="0" borderId="10" xfId="0" applyNumberFormat="1" applyFont="1" applyFill="1" applyBorder="1" applyAlignment="1">
      <alignment horizontal="right" vertical="center" wrapText="1"/>
    </xf>
    <xf numFmtId="183" fontId="28" fillId="0" borderId="10" xfId="61" applyNumberFormat="1" applyFont="1" applyFill="1" applyBorder="1" applyAlignment="1">
      <alignment horizontal="right" vertical="center" wrapText="1"/>
    </xf>
    <xf numFmtId="0" fontId="28" fillId="0" borderId="0" xfId="0" applyFont="1" applyFill="1" applyAlignment="1">
      <alignment/>
    </xf>
    <xf numFmtId="178" fontId="27" fillId="0" borderId="10" xfId="43" applyNumberFormat="1" applyFont="1" applyFill="1" applyBorder="1" applyAlignment="1">
      <alignment horizontal="left" vertical="center" wrapText="1"/>
    </xf>
    <xf numFmtId="178" fontId="27" fillId="0" borderId="10" xfId="43" applyNumberFormat="1" applyFont="1" applyFill="1" applyBorder="1" applyAlignment="1">
      <alignment horizontal="right" vertical="center" wrapText="1"/>
    </xf>
    <xf numFmtId="178" fontId="27" fillId="0" borderId="0" xfId="43" applyNumberFormat="1" applyFont="1" applyFill="1" applyAlignment="1">
      <alignment/>
    </xf>
    <xf numFmtId="0" fontId="28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181" fontId="27" fillId="0" borderId="10" xfId="0" applyNumberFormat="1" applyFont="1" applyFill="1" applyBorder="1" applyAlignment="1">
      <alignment horizontal="right" vertical="center" wrapText="1"/>
    </xf>
    <xf numFmtId="183" fontId="27" fillId="0" borderId="10" xfId="61" applyNumberFormat="1" applyFont="1" applyFill="1" applyBorder="1" applyAlignment="1">
      <alignment horizontal="right" vertical="center" wrapText="1"/>
    </xf>
    <xf numFmtId="183" fontId="27" fillId="0" borderId="11" xfId="61" applyNumberFormat="1" applyFont="1" applyFill="1" applyBorder="1" applyAlignment="1">
      <alignment horizontal="right" vertical="center" wrapText="1"/>
    </xf>
    <xf numFmtId="183" fontId="28" fillId="0" borderId="11" xfId="61" applyNumberFormat="1" applyFont="1" applyFill="1" applyBorder="1" applyAlignment="1">
      <alignment horizontal="right" vertical="center" wrapText="1"/>
    </xf>
    <xf numFmtId="183" fontId="27" fillId="0" borderId="13" xfId="61" applyNumberFormat="1" applyFont="1" applyFill="1" applyBorder="1" applyAlignment="1">
      <alignment horizontal="right" vertical="center" wrapText="1"/>
    </xf>
    <xf numFmtId="43" fontId="27" fillId="0" borderId="10" xfId="43" applyFont="1" applyFill="1" applyBorder="1" applyAlignment="1">
      <alignment horizontal="right" vertical="center" wrapText="1"/>
    </xf>
    <xf numFmtId="183" fontId="27" fillId="0" borderId="13" xfId="61" applyNumberFormat="1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183" fontId="27" fillId="0" borderId="14" xfId="61" applyNumberFormat="1" applyFont="1" applyFill="1" applyBorder="1" applyAlignment="1">
      <alignment vertical="center"/>
    </xf>
    <xf numFmtId="178" fontId="28" fillId="0" borderId="10" xfId="43" applyNumberFormat="1" applyFont="1" applyFill="1" applyBorder="1" applyAlignment="1">
      <alignment horizontal="right" vertical="center" wrapText="1"/>
    </xf>
    <xf numFmtId="178" fontId="28" fillId="0" borderId="15" xfId="43" applyNumberFormat="1" applyFont="1" applyFill="1" applyBorder="1" applyAlignment="1">
      <alignment horizontal="right" vertical="center" wrapText="1"/>
    </xf>
    <xf numFmtId="0" fontId="27" fillId="0" borderId="15" xfId="0" applyFont="1" applyFill="1" applyBorder="1" applyAlignment="1">
      <alignment horizontal="left" vertical="center" wrapText="1"/>
    </xf>
    <xf numFmtId="178" fontId="27" fillId="0" borderId="15" xfId="43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left"/>
    </xf>
    <xf numFmtId="178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 wrapText="1"/>
    </xf>
    <xf numFmtId="0" fontId="27" fillId="0" borderId="0" xfId="0" applyFont="1" applyFill="1" applyAlignment="1">
      <alignment horizontal="left"/>
    </xf>
  </cellXfs>
  <cellStyles count="52">
    <cellStyle name="Normal" xfId="0"/>
    <cellStyle name="RowLevel_0" xfId="1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2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43.28125" style="39" customWidth="1"/>
    <col min="2" max="2" width="16.140625" style="39" customWidth="1"/>
    <col min="3" max="3" width="15.421875" style="39" customWidth="1"/>
    <col min="4" max="4" width="15.7109375" style="5" customWidth="1"/>
    <col min="5" max="5" width="12.140625" style="5" customWidth="1"/>
    <col min="6" max="16384" width="9.140625" style="5" customWidth="1"/>
  </cols>
  <sheetData>
    <row r="2" spans="1:5" s="2" customFormat="1" ht="15" customHeight="1">
      <c r="A2" s="1" t="s">
        <v>0</v>
      </c>
      <c r="B2" s="1"/>
      <c r="C2" s="1"/>
      <c r="D2" s="1"/>
      <c r="E2" s="1"/>
    </row>
    <row r="3" spans="1:5" s="2" customFormat="1" ht="39" customHeight="1">
      <c r="A3" s="3" t="s">
        <v>1</v>
      </c>
      <c r="B3" s="3"/>
      <c r="C3" s="3"/>
      <c r="D3" s="3"/>
      <c r="E3" s="3"/>
    </row>
    <row r="4" spans="1:5" ht="13.5">
      <c r="A4" s="4" t="s">
        <v>2</v>
      </c>
      <c r="B4" s="4"/>
      <c r="C4" s="4"/>
      <c r="D4" s="4"/>
      <c r="E4" s="4"/>
    </row>
    <row r="5" spans="1:5" ht="13.5">
      <c r="A5" s="4" t="s">
        <v>3</v>
      </c>
      <c r="B5" s="4"/>
      <c r="C5" s="4"/>
      <c r="D5" s="4"/>
      <c r="E5" s="4"/>
    </row>
    <row r="6" spans="1:5" ht="13.5">
      <c r="A6" s="6"/>
      <c r="B6" s="7"/>
      <c r="C6" s="7"/>
      <c r="D6" s="8"/>
      <c r="E6" s="8"/>
    </row>
    <row r="7" spans="1:5" s="12" customFormat="1" ht="117.75" customHeight="1">
      <c r="A7" s="9" t="s">
        <v>4</v>
      </c>
      <c r="B7" s="10" t="s">
        <v>5</v>
      </c>
      <c r="C7" s="11" t="s">
        <v>6</v>
      </c>
      <c r="D7" s="10" t="s">
        <v>7</v>
      </c>
      <c r="E7" s="10" t="s">
        <v>8</v>
      </c>
    </row>
    <row r="8" spans="1:5" s="16" customFormat="1" ht="14.25">
      <c r="A8" s="13" t="s">
        <v>9</v>
      </c>
      <c r="B8" s="14">
        <f>B10+B75</f>
        <v>1246437412</v>
      </c>
      <c r="C8" s="14">
        <f>C10+C75</f>
        <v>1294493160.14</v>
      </c>
      <c r="D8" s="14">
        <f>D10+D75</f>
        <v>1235053437.53</v>
      </c>
      <c r="E8" s="15">
        <f>D8/C8</f>
        <v>0.9540826290626583</v>
      </c>
    </row>
    <row r="9" spans="1:5" s="19" customFormat="1" ht="13.5">
      <c r="A9" s="17" t="s">
        <v>10</v>
      </c>
      <c r="B9" s="18"/>
      <c r="C9" s="18"/>
      <c r="D9" s="18"/>
      <c r="E9" s="18"/>
    </row>
    <row r="10" spans="1:5" s="16" customFormat="1" ht="14.25">
      <c r="A10" s="20" t="s">
        <v>11</v>
      </c>
      <c r="B10" s="14">
        <f>B12+B15+B23+B27+B31+B51+B67</f>
        <v>1093726456.9</v>
      </c>
      <c r="C10" s="14">
        <f>C12+C15+C23+C27+C31+C51+C67</f>
        <v>1131514092.15</v>
      </c>
      <c r="D10" s="14">
        <f>D12+D15+D23+D27+D31+D51+D67</f>
        <v>1101306476.56</v>
      </c>
      <c r="E10" s="15">
        <f>D10/C10</f>
        <v>0.9733033677622146</v>
      </c>
    </row>
    <row r="11" spans="1:5" ht="13.5">
      <c r="A11" s="21" t="s">
        <v>10</v>
      </c>
      <c r="B11" s="22"/>
      <c r="C11" s="22"/>
      <c r="D11" s="22"/>
      <c r="E11" s="23"/>
    </row>
    <row r="12" spans="1:5" s="16" customFormat="1" ht="14.25">
      <c r="A12" s="20" t="s">
        <v>12</v>
      </c>
      <c r="B12" s="14">
        <f>B14</f>
        <v>106883196</v>
      </c>
      <c r="C12" s="14">
        <f>C14</f>
        <v>120380641.52</v>
      </c>
      <c r="D12" s="14">
        <f>D14</f>
        <v>118667618.84</v>
      </c>
      <c r="E12" s="15">
        <f>D12/C12</f>
        <v>0.9857699489023292</v>
      </c>
    </row>
    <row r="13" spans="1:5" ht="13.5">
      <c r="A13" s="21" t="s">
        <v>10</v>
      </c>
      <c r="B13" s="22"/>
      <c r="C13" s="22"/>
      <c r="D13" s="22"/>
      <c r="E13" s="23"/>
    </row>
    <row r="14" spans="1:5" ht="27">
      <c r="A14" s="21" t="s">
        <v>13</v>
      </c>
      <c r="B14" s="18">
        <v>106883196</v>
      </c>
      <c r="C14" s="18">
        <v>120380641.52</v>
      </c>
      <c r="D14" s="18">
        <v>118667618.84</v>
      </c>
      <c r="E14" s="24">
        <f>D14/C14</f>
        <v>0.9857699489023292</v>
      </c>
    </row>
    <row r="15" spans="1:5" ht="28.5">
      <c r="A15" s="20" t="s">
        <v>14</v>
      </c>
      <c r="B15" s="14">
        <f>B17+B18+B19+B20+B21+B22</f>
        <v>231371711.1</v>
      </c>
      <c r="C15" s="14">
        <f>C17+C18+C19+C20+C21+C22</f>
        <v>243775404.75000003</v>
      </c>
      <c r="D15" s="14">
        <f>D17+D18+D19+D20+D21+D22</f>
        <v>237402217.45999998</v>
      </c>
      <c r="E15" s="25">
        <f>D15/C15</f>
        <v>0.973856315420598</v>
      </c>
    </row>
    <row r="16" spans="1:5" s="16" customFormat="1" ht="14.25">
      <c r="A16" s="21" t="s">
        <v>10</v>
      </c>
      <c r="B16" s="22"/>
      <c r="C16" s="22"/>
      <c r="D16" s="22"/>
      <c r="E16" s="24"/>
    </row>
    <row r="17" spans="1:5" ht="19.5" customHeight="1">
      <c r="A17" s="21" t="s">
        <v>15</v>
      </c>
      <c r="B17" s="22">
        <v>15557373.1</v>
      </c>
      <c r="C17" s="22">
        <v>15521686.84</v>
      </c>
      <c r="D17" s="22">
        <v>14397251.36</v>
      </c>
      <c r="E17" s="24">
        <f aca="true" t="shared" si="0" ref="E17:E23">D17/C17</f>
        <v>0.9275571339899549</v>
      </c>
    </row>
    <row r="18" spans="1:5" ht="21" customHeight="1">
      <c r="A18" s="21" t="s">
        <v>16</v>
      </c>
      <c r="B18" s="18">
        <v>4376425.7</v>
      </c>
      <c r="C18" s="18">
        <v>4996508.52</v>
      </c>
      <c r="D18" s="18">
        <v>4418213.93</v>
      </c>
      <c r="E18" s="24">
        <f t="shared" si="0"/>
        <v>0.884260261403497</v>
      </c>
    </row>
    <row r="19" spans="1:5" ht="27">
      <c r="A19" s="21" t="s">
        <v>17</v>
      </c>
      <c r="B19" s="18">
        <v>154736597.7</v>
      </c>
      <c r="C19" s="18">
        <v>156434076.56</v>
      </c>
      <c r="D19" s="18">
        <v>153391650.26</v>
      </c>
      <c r="E19" s="24">
        <f t="shared" si="0"/>
        <v>0.9805513838998302</v>
      </c>
    </row>
    <row r="20" spans="1:5" ht="27">
      <c r="A20" s="21" t="s">
        <v>18</v>
      </c>
      <c r="B20" s="18">
        <v>1488792.6</v>
      </c>
      <c r="C20" s="18">
        <v>1836763.3</v>
      </c>
      <c r="D20" s="18">
        <v>1715253.76</v>
      </c>
      <c r="E20" s="26">
        <f t="shared" si="0"/>
        <v>0.933845836314347</v>
      </c>
    </row>
    <row r="21" spans="1:5" ht="27">
      <c r="A21" s="21" t="s">
        <v>19</v>
      </c>
      <c r="B21" s="18">
        <v>10815075.5</v>
      </c>
      <c r="C21" s="18">
        <v>16303684.68</v>
      </c>
      <c r="D21" s="18">
        <v>15956199.98</v>
      </c>
      <c r="E21" s="24">
        <f t="shared" si="0"/>
        <v>0.9786867381932218</v>
      </c>
    </row>
    <row r="22" spans="1:5" ht="13.5">
      <c r="A22" s="21" t="s">
        <v>20</v>
      </c>
      <c r="B22" s="18">
        <v>44397446.5</v>
      </c>
      <c r="C22" s="18">
        <v>48682684.85</v>
      </c>
      <c r="D22" s="18">
        <v>47523648.17</v>
      </c>
      <c r="E22" s="24">
        <f t="shared" si="0"/>
        <v>0.9761920139866731</v>
      </c>
    </row>
    <row r="23" spans="1:5" ht="14.25">
      <c r="A23" s="20" t="s">
        <v>21</v>
      </c>
      <c r="B23" s="14">
        <f>B25+B26</f>
        <v>63384802.4</v>
      </c>
      <c r="C23" s="14">
        <f>C25+C26</f>
        <v>62341328.8</v>
      </c>
      <c r="D23" s="14">
        <f>D25+D26</f>
        <v>61644111.25</v>
      </c>
      <c r="E23" s="25">
        <f t="shared" si="0"/>
        <v>0.9888161262613319</v>
      </c>
    </row>
    <row r="24" spans="1:5" s="16" customFormat="1" ht="14.25">
      <c r="A24" s="21" t="s">
        <v>10</v>
      </c>
      <c r="B24" s="22"/>
      <c r="C24" s="22"/>
      <c r="D24" s="22"/>
      <c r="E24" s="24"/>
    </row>
    <row r="25" spans="1:5" ht="13.5">
      <c r="A25" s="21" t="s">
        <v>22</v>
      </c>
      <c r="B25" s="22">
        <v>33237510.9</v>
      </c>
      <c r="C25" s="22">
        <v>33237510.9</v>
      </c>
      <c r="D25" s="22">
        <v>33056727.07</v>
      </c>
      <c r="E25" s="24">
        <f>D25/C25</f>
        <v>0.9945608493203985</v>
      </c>
    </row>
    <row r="26" spans="1:5" ht="13.5">
      <c r="A26" s="21" t="s">
        <v>23</v>
      </c>
      <c r="B26" s="22">
        <v>30147291.5</v>
      </c>
      <c r="C26" s="22">
        <v>29103817.9</v>
      </c>
      <c r="D26" s="22">
        <v>28587384.18</v>
      </c>
      <c r="E26" s="24">
        <f>D26/C26</f>
        <v>0.9822554648405768</v>
      </c>
    </row>
    <row r="27" spans="1:5" ht="14.25">
      <c r="A27" s="20" t="s">
        <v>24</v>
      </c>
      <c r="B27" s="14">
        <f>B29+B30</f>
        <v>24978070.2</v>
      </c>
      <c r="C27" s="14">
        <f>C29+C30</f>
        <v>28771707.759999998</v>
      </c>
      <c r="D27" s="14">
        <f>D29+D30</f>
        <v>28335096.939999998</v>
      </c>
      <c r="E27" s="25">
        <f>D27/C27</f>
        <v>0.9848249946217305</v>
      </c>
    </row>
    <row r="28" spans="1:5" s="16" customFormat="1" ht="14.25">
      <c r="A28" s="21" t="s">
        <v>10</v>
      </c>
      <c r="B28" s="22"/>
      <c r="C28" s="22"/>
      <c r="D28" s="22"/>
      <c r="E28" s="24"/>
    </row>
    <row r="29" spans="1:5" ht="27">
      <c r="A29" s="21" t="s">
        <v>25</v>
      </c>
      <c r="B29" s="18">
        <v>23235013.8</v>
      </c>
      <c r="C29" s="18">
        <v>24162148.4</v>
      </c>
      <c r="D29" s="18">
        <v>23753531.29</v>
      </c>
      <c r="E29" s="24">
        <f>D29/C29</f>
        <v>0.9830885439806338</v>
      </c>
    </row>
    <row r="30" spans="1:5" ht="27">
      <c r="A30" s="21" t="s">
        <v>26</v>
      </c>
      <c r="B30" s="18">
        <v>1743056.4</v>
      </c>
      <c r="C30" s="18">
        <v>4609559.36</v>
      </c>
      <c r="D30" s="18">
        <v>4581565.65</v>
      </c>
      <c r="E30" s="24">
        <f>D30/C30</f>
        <v>0.9939270312379707</v>
      </c>
    </row>
    <row r="31" spans="1:5" ht="14.25">
      <c r="A31" s="20" t="s">
        <v>27</v>
      </c>
      <c r="B31" s="14">
        <f>B33+B35+B38+B48</f>
        <v>114773971.69999999</v>
      </c>
      <c r="C31" s="14">
        <f>C33+C35+C38+C48</f>
        <v>140346677.6</v>
      </c>
      <c r="D31" s="14">
        <f>D33+D35+D38+D48</f>
        <v>139403052.16</v>
      </c>
      <c r="E31" s="25">
        <f>D31/C31</f>
        <v>0.99327646755779</v>
      </c>
    </row>
    <row r="32" spans="1:5" s="16" customFormat="1" ht="14.25">
      <c r="A32" s="21" t="s">
        <v>10</v>
      </c>
      <c r="B32" s="22"/>
      <c r="C32" s="22"/>
      <c r="D32" s="22"/>
      <c r="E32" s="24"/>
    </row>
    <row r="33" spans="1:5" s="16" customFormat="1" ht="27">
      <c r="A33" s="21" t="s">
        <v>28</v>
      </c>
      <c r="B33" s="27">
        <f>B34</f>
        <v>0</v>
      </c>
      <c r="C33" s="27">
        <f>C34</f>
        <v>40526</v>
      </c>
      <c r="D33" s="27">
        <f>D34</f>
        <v>40526</v>
      </c>
      <c r="E33" s="24">
        <f>D33/C33</f>
        <v>1</v>
      </c>
    </row>
    <row r="34" spans="1:5" s="16" customFormat="1" ht="27">
      <c r="A34" s="21" t="s">
        <v>29</v>
      </c>
      <c r="B34" s="27">
        <v>0</v>
      </c>
      <c r="C34" s="22">
        <v>40526</v>
      </c>
      <c r="D34" s="22">
        <v>40526</v>
      </c>
      <c r="E34" s="24">
        <f>D34/C34</f>
        <v>1</v>
      </c>
    </row>
    <row r="35" spans="1:5" ht="27">
      <c r="A35" s="21" t="s">
        <v>30</v>
      </c>
      <c r="B35" s="22">
        <f>B37</f>
        <v>1990459</v>
      </c>
      <c r="C35" s="22">
        <f>C37</f>
        <v>1990873.7</v>
      </c>
      <c r="D35" s="22">
        <f>D37</f>
        <v>1986560.31</v>
      </c>
      <c r="E35" s="24">
        <f>D35/C35</f>
        <v>0.99783341856392</v>
      </c>
    </row>
    <row r="36" spans="1:5" ht="13.5">
      <c r="A36" s="21" t="s">
        <v>10</v>
      </c>
      <c r="B36" s="22"/>
      <c r="C36" s="22"/>
      <c r="D36" s="22"/>
      <c r="E36" s="24"/>
    </row>
    <row r="37" spans="1:5" ht="27">
      <c r="A37" s="21" t="s">
        <v>31</v>
      </c>
      <c r="B37" s="22">
        <v>1990459</v>
      </c>
      <c r="C37" s="22">
        <v>1990873.7</v>
      </c>
      <c r="D37" s="22">
        <v>1986560.31</v>
      </c>
      <c r="E37" s="24">
        <f>D37/C37</f>
        <v>0.99783341856392</v>
      </c>
    </row>
    <row r="38" spans="1:5" ht="27">
      <c r="A38" s="21" t="s">
        <v>32</v>
      </c>
      <c r="B38" s="22">
        <f>B40+B41+B42+B43+B44+B45+B46+B47</f>
        <v>111643405.39999999</v>
      </c>
      <c r="C38" s="22">
        <f>C40+C41+C42+C43+C44+C45+C46+C47</f>
        <v>130209134.85</v>
      </c>
      <c r="D38" s="22">
        <f>D40+D41+D42+D43+D44+D45+D46+D47</f>
        <v>129288952.52</v>
      </c>
      <c r="E38" s="24">
        <f>D38/C38</f>
        <v>0.9929330432072985</v>
      </c>
    </row>
    <row r="39" spans="1:5" ht="13.5">
      <c r="A39" s="21" t="s">
        <v>33</v>
      </c>
      <c r="B39" s="22"/>
      <c r="C39" s="22"/>
      <c r="D39" s="22"/>
      <c r="E39" s="24"/>
    </row>
    <row r="40" spans="1:5" ht="27">
      <c r="A40" s="21" t="s">
        <v>34</v>
      </c>
      <c r="B40" s="22">
        <v>705627.7</v>
      </c>
      <c r="C40" s="22">
        <v>705627.7</v>
      </c>
      <c r="D40" s="22">
        <v>505902.61</v>
      </c>
      <c r="E40" s="24">
        <f aca="true" t="shared" si="1" ref="E40:E48">D40/C40</f>
        <v>0.7169540113008602</v>
      </c>
    </row>
    <row r="41" spans="1:5" ht="13.5">
      <c r="A41" s="21" t="s">
        <v>35</v>
      </c>
      <c r="B41" s="22">
        <v>7897531.6</v>
      </c>
      <c r="C41" s="22">
        <v>8328039.5</v>
      </c>
      <c r="D41" s="22">
        <v>8317680.58</v>
      </c>
      <c r="E41" s="24">
        <f t="shared" si="1"/>
        <v>0.9987561394251312</v>
      </c>
    </row>
    <row r="42" spans="1:5" ht="40.5">
      <c r="A42" s="21" t="s">
        <v>36</v>
      </c>
      <c r="B42" s="22">
        <v>38957722.3</v>
      </c>
      <c r="C42" s="22">
        <v>38957722.3</v>
      </c>
      <c r="D42" s="22">
        <v>38957722.3</v>
      </c>
      <c r="E42" s="24">
        <f t="shared" si="1"/>
        <v>1</v>
      </c>
    </row>
    <row r="43" spans="1:5" ht="45.75" customHeight="1">
      <c r="A43" s="21" t="s">
        <v>37</v>
      </c>
      <c r="B43" s="18">
        <v>54120</v>
      </c>
      <c r="C43" s="18">
        <v>54120</v>
      </c>
      <c r="D43" s="18">
        <v>54120</v>
      </c>
      <c r="E43" s="24">
        <f t="shared" si="1"/>
        <v>1</v>
      </c>
    </row>
    <row r="44" spans="1:5" ht="24" customHeight="1">
      <c r="A44" s="21" t="s">
        <v>38</v>
      </c>
      <c r="B44" s="18">
        <v>2000000</v>
      </c>
      <c r="C44" s="18">
        <v>4000000</v>
      </c>
      <c r="D44" s="18">
        <v>3975585.67</v>
      </c>
      <c r="E44" s="24">
        <f t="shared" si="1"/>
        <v>0.9938964175</v>
      </c>
    </row>
    <row r="45" spans="1:5" ht="45" customHeight="1">
      <c r="A45" s="21" t="s">
        <v>39</v>
      </c>
      <c r="B45" s="18">
        <v>22313012.2</v>
      </c>
      <c r="C45" s="18">
        <v>27629102.89</v>
      </c>
      <c r="D45" s="18">
        <v>27546305.11</v>
      </c>
      <c r="E45" s="24">
        <f t="shared" si="1"/>
        <v>0.997003240375569</v>
      </c>
    </row>
    <row r="46" spans="1:5" ht="47.25" customHeight="1">
      <c r="A46" s="21" t="s">
        <v>40</v>
      </c>
      <c r="B46" s="18">
        <v>5061230.1</v>
      </c>
      <c r="C46" s="18">
        <v>6291176.5</v>
      </c>
      <c r="D46" s="18">
        <v>6209014.67</v>
      </c>
      <c r="E46" s="24">
        <f t="shared" si="1"/>
        <v>0.9869401486351559</v>
      </c>
    </row>
    <row r="47" spans="1:5" ht="18.75" customHeight="1">
      <c r="A47" s="21" t="s">
        <v>41</v>
      </c>
      <c r="B47" s="18">
        <v>34654161.5</v>
      </c>
      <c r="C47" s="18">
        <v>44243345.96</v>
      </c>
      <c r="D47" s="18">
        <v>43722621.58</v>
      </c>
      <c r="E47" s="24">
        <f t="shared" si="1"/>
        <v>0.9882304475689794</v>
      </c>
    </row>
    <row r="48" spans="1:5" ht="31.5" customHeight="1">
      <c r="A48" s="21" t="s">
        <v>42</v>
      </c>
      <c r="B48" s="18">
        <v>1140107.3</v>
      </c>
      <c r="C48" s="18">
        <v>8106143.05</v>
      </c>
      <c r="D48" s="18">
        <v>8087013.33</v>
      </c>
      <c r="E48" s="24">
        <f t="shared" si="1"/>
        <v>0.997640095927002</v>
      </c>
    </row>
    <row r="49" spans="1:5" ht="13.5">
      <c r="A49" s="21" t="s">
        <v>33</v>
      </c>
      <c r="B49" s="22"/>
      <c r="C49" s="22"/>
      <c r="D49" s="22"/>
      <c r="E49" s="28"/>
    </row>
    <row r="50" spans="1:5" ht="13.5">
      <c r="A50" s="21" t="s">
        <v>43</v>
      </c>
      <c r="B50" s="18">
        <v>186076.1</v>
      </c>
      <c r="C50" s="18">
        <v>418125.4</v>
      </c>
      <c r="D50" s="18">
        <v>407529.47</v>
      </c>
      <c r="E50" s="24">
        <f>D50/C50</f>
        <v>0.9746584876211777</v>
      </c>
    </row>
    <row r="51" spans="1:5" ht="28.5">
      <c r="A51" s="20" t="s">
        <v>44</v>
      </c>
      <c r="B51" s="14">
        <f>B53+B54+B64</f>
        <v>364361632.5</v>
      </c>
      <c r="C51" s="14">
        <f>C53+C54+C64</f>
        <v>356669938.24</v>
      </c>
      <c r="D51" s="14">
        <f>D53+D54+D64</f>
        <v>347679999.27</v>
      </c>
      <c r="E51" s="25">
        <f>D51/C51</f>
        <v>0.974794794833674</v>
      </c>
    </row>
    <row r="52" spans="1:5" s="16" customFormat="1" ht="14.25">
      <c r="A52" s="21" t="s">
        <v>10</v>
      </c>
      <c r="B52" s="22"/>
      <c r="C52" s="22"/>
      <c r="D52" s="22"/>
      <c r="E52" s="24"/>
    </row>
    <row r="53" spans="1:5" ht="13.5">
      <c r="A53" s="21" t="s">
        <v>45</v>
      </c>
      <c r="B53" s="18">
        <v>293800</v>
      </c>
      <c r="C53" s="18">
        <v>281455.3</v>
      </c>
      <c r="D53" s="18">
        <v>238085.09</v>
      </c>
      <c r="E53" s="24">
        <f>D53/C53</f>
        <v>0.8459072897188292</v>
      </c>
    </row>
    <row r="54" spans="1:5" ht="27">
      <c r="A54" s="21" t="s">
        <v>46</v>
      </c>
      <c r="B54" s="18">
        <f>B56+B57+B58+B59+B60+B61+B62+B63</f>
        <v>122398665.4</v>
      </c>
      <c r="C54" s="18">
        <f>C56+C57+C58+C59+C60+C61+C62+C63</f>
        <v>127317706.84</v>
      </c>
      <c r="D54" s="18">
        <f>D56+D57+D58+D59+D60+D61+D62+D63</f>
        <v>120359216.78</v>
      </c>
      <c r="E54" s="24">
        <f>D54/C54</f>
        <v>0.9453454650361813</v>
      </c>
    </row>
    <row r="55" spans="1:5" ht="13.5">
      <c r="A55" s="21" t="s">
        <v>10</v>
      </c>
      <c r="B55" s="18"/>
      <c r="C55" s="18"/>
      <c r="D55" s="18"/>
      <c r="E55" s="24"/>
    </row>
    <row r="56" spans="1:5" ht="27">
      <c r="A56" s="21" t="s">
        <v>47</v>
      </c>
      <c r="B56" s="18">
        <v>3749152</v>
      </c>
      <c r="C56" s="18">
        <v>4844994.1</v>
      </c>
      <c r="D56" s="18">
        <v>4844994.1</v>
      </c>
      <c r="E56" s="24">
        <f aca="true" t="shared" si="2" ref="E56:E64">D56/C56</f>
        <v>1</v>
      </c>
    </row>
    <row r="57" spans="1:5" ht="13.5">
      <c r="A57" s="21" t="s">
        <v>48</v>
      </c>
      <c r="B57" s="18">
        <v>7101712</v>
      </c>
      <c r="C57" s="18">
        <v>10113440.9</v>
      </c>
      <c r="D57" s="18">
        <v>10069439.32</v>
      </c>
      <c r="E57" s="24">
        <f t="shared" si="2"/>
        <v>0.9956491978907</v>
      </c>
    </row>
    <row r="58" spans="1:5" ht="27">
      <c r="A58" s="21" t="s">
        <v>49</v>
      </c>
      <c r="B58" s="18">
        <v>45834331.2</v>
      </c>
      <c r="C58" s="18">
        <v>44546045.2</v>
      </c>
      <c r="D58" s="18">
        <v>43528283.96</v>
      </c>
      <c r="E58" s="24">
        <f t="shared" si="2"/>
        <v>0.9771526016410543</v>
      </c>
    </row>
    <row r="59" spans="1:5" ht="13.5">
      <c r="A59" s="21" t="s">
        <v>50</v>
      </c>
      <c r="B59" s="18">
        <v>709560</v>
      </c>
      <c r="C59" s="18">
        <v>709560</v>
      </c>
      <c r="D59" s="18">
        <v>675978.97</v>
      </c>
      <c r="E59" s="24">
        <f t="shared" si="2"/>
        <v>0.9526734455155307</v>
      </c>
    </row>
    <row r="60" spans="1:5" ht="27">
      <c r="A60" s="21" t="s">
        <v>51</v>
      </c>
      <c r="B60" s="18">
        <v>157589.5</v>
      </c>
      <c r="C60" s="18">
        <v>67589.5</v>
      </c>
      <c r="D60" s="18">
        <v>64715.51</v>
      </c>
      <c r="E60" s="24">
        <f t="shared" si="2"/>
        <v>0.957478750397621</v>
      </c>
    </row>
    <row r="61" spans="1:5" ht="13.5">
      <c r="A61" s="21" t="s">
        <v>52</v>
      </c>
      <c r="B61" s="18">
        <v>5284600</v>
      </c>
      <c r="C61" s="18">
        <v>5328367.2</v>
      </c>
      <c r="D61" s="18">
        <v>5098452.98</v>
      </c>
      <c r="E61" s="24">
        <f t="shared" si="2"/>
        <v>0.956850905470629</v>
      </c>
    </row>
    <row r="62" spans="1:5" ht="27">
      <c r="A62" s="21" t="s">
        <v>53</v>
      </c>
      <c r="B62" s="18">
        <v>2524178.6</v>
      </c>
      <c r="C62" s="18">
        <v>2556743.6</v>
      </c>
      <c r="D62" s="18">
        <v>2519675.42</v>
      </c>
      <c r="E62" s="24">
        <f t="shared" si="2"/>
        <v>0.9855018000240618</v>
      </c>
    </row>
    <row r="63" spans="1:5" ht="13.5">
      <c r="A63" s="21" t="s">
        <v>54</v>
      </c>
      <c r="B63" s="18">
        <v>57037542.1</v>
      </c>
      <c r="C63" s="18">
        <v>59150966.34</v>
      </c>
      <c r="D63" s="18">
        <v>53557676.52</v>
      </c>
      <c r="E63" s="24">
        <f t="shared" si="2"/>
        <v>0.9054404320658137</v>
      </c>
    </row>
    <row r="64" spans="1:5" ht="13.5">
      <c r="A64" s="21" t="s">
        <v>55</v>
      </c>
      <c r="B64" s="18">
        <f>B66</f>
        <v>241669167.1</v>
      </c>
      <c r="C64" s="18">
        <f>C66</f>
        <v>229070776.1</v>
      </c>
      <c r="D64" s="18">
        <f>D66</f>
        <v>227082697.4</v>
      </c>
      <c r="E64" s="24">
        <f t="shared" si="2"/>
        <v>0.9913211159718947</v>
      </c>
    </row>
    <row r="65" spans="1:5" ht="13.5">
      <c r="A65" s="21" t="s">
        <v>10</v>
      </c>
      <c r="B65" s="29"/>
      <c r="C65" s="29"/>
      <c r="D65" s="29"/>
      <c r="E65" s="24"/>
    </row>
    <row r="66" spans="1:5" ht="13.5">
      <c r="A66" s="21" t="s">
        <v>55</v>
      </c>
      <c r="B66" s="18">
        <v>241669167.1</v>
      </c>
      <c r="C66" s="18">
        <v>229070776.1</v>
      </c>
      <c r="D66" s="18">
        <v>227082697.4</v>
      </c>
      <c r="E66" s="24">
        <f>D66/C66</f>
        <v>0.9913211159718947</v>
      </c>
    </row>
    <row r="67" spans="1:5" ht="14.25">
      <c r="A67" s="20" t="s">
        <v>56</v>
      </c>
      <c r="B67" s="14">
        <f>B69+B70+B71+B72+B73+B74</f>
        <v>187973073</v>
      </c>
      <c r="C67" s="14">
        <f>C69+C70+C71+C72+C73+C74</f>
        <v>179228393.48</v>
      </c>
      <c r="D67" s="14">
        <f>D69+D70+D71+D72+D73+D74</f>
        <v>168174380.64</v>
      </c>
      <c r="E67" s="25">
        <f>D67/C67</f>
        <v>0.9383244327231359</v>
      </c>
    </row>
    <row r="68" spans="1:5" s="16" customFormat="1" ht="14.25">
      <c r="A68" s="21" t="s">
        <v>10</v>
      </c>
      <c r="B68" s="22"/>
      <c r="C68" s="22"/>
      <c r="D68" s="22"/>
      <c r="E68" s="24"/>
    </row>
    <row r="69" spans="1:5" ht="30.75" customHeight="1">
      <c r="A69" s="21" t="s">
        <v>57</v>
      </c>
      <c r="B69" s="18">
        <v>2297505.8</v>
      </c>
      <c r="C69" s="18">
        <v>7684035.5</v>
      </c>
      <c r="D69" s="18">
        <v>7640636.07</v>
      </c>
      <c r="E69" s="24">
        <f aca="true" t="shared" si="3" ref="E69:E75">D69/C69</f>
        <v>0.9943520003258705</v>
      </c>
    </row>
    <row r="70" spans="1:5" ht="46.5" customHeight="1">
      <c r="A70" s="21" t="s">
        <v>58</v>
      </c>
      <c r="B70" s="18">
        <v>189539.7</v>
      </c>
      <c r="C70" s="18">
        <v>2084944.4</v>
      </c>
      <c r="D70" s="18">
        <v>2026925.78</v>
      </c>
      <c r="E70" s="30">
        <f t="shared" si="3"/>
        <v>0.9721725816765187</v>
      </c>
    </row>
    <row r="71" spans="1:5" ht="32.25" customHeight="1">
      <c r="A71" s="21" t="s">
        <v>59</v>
      </c>
      <c r="B71" s="18">
        <v>10086.4</v>
      </c>
      <c r="C71" s="18">
        <v>10086.4</v>
      </c>
      <c r="D71" s="18">
        <v>10086.4</v>
      </c>
      <c r="E71" s="24">
        <f t="shared" si="3"/>
        <v>1</v>
      </c>
    </row>
    <row r="72" spans="1:5" ht="47.25" customHeight="1">
      <c r="A72" s="21" t="s">
        <v>60</v>
      </c>
      <c r="B72" s="18">
        <v>0</v>
      </c>
      <c r="C72" s="18">
        <v>3724.24</v>
      </c>
      <c r="D72" s="18">
        <v>3691.19</v>
      </c>
      <c r="E72" s="28">
        <f t="shared" si="3"/>
        <v>0.9911257061843491</v>
      </c>
    </row>
    <row r="73" spans="1:5" ht="13.5">
      <c r="A73" s="21" t="s">
        <v>61</v>
      </c>
      <c r="B73" s="22">
        <v>165304020</v>
      </c>
      <c r="C73" s="22">
        <v>169103135.71</v>
      </c>
      <c r="D73" s="22">
        <v>158493041.2</v>
      </c>
      <c r="E73" s="24">
        <f t="shared" si="3"/>
        <v>0.9372566660845628</v>
      </c>
    </row>
    <row r="74" spans="1:5" ht="13.5">
      <c r="A74" s="21" t="s">
        <v>62</v>
      </c>
      <c r="B74" s="22">
        <v>20171921.1</v>
      </c>
      <c r="C74" s="22">
        <v>342467.23</v>
      </c>
      <c r="D74" s="27">
        <v>0</v>
      </c>
      <c r="E74" s="24">
        <f t="shared" si="3"/>
        <v>0</v>
      </c>
    </row>
    <row r="75" spans="1:5" s="16" customFormat="1" ht="28.5">
      <c r="A75" s="20" t="s">
        <v>63</v>
      </c>
      <c r="B75" s="14">
        <f>B77+B108</f>
        <v>152710955.10000002</v>
      </c>
      <c r="C75" s="14">
        <f>C77+C108</f>
        <v>162979067.99</v>
      </c>
      <c r="D75" s="14">
        <f>D77+D108</f>
        <v>133746960.97</v>
      </c>
      <c r="E75" s="25">
        <f t="shared" si="3"/>
        <v>0.8206388870637448</v>
      </c>
    </row>
    <row r="76" spans="1:5" ht="13.5">
      <c r="A76" s="21" t="s">
        <v>10</v>
      </c>
      <c r="B76" s="22"/>
      <c r="C76" s="22"/>
      <c r="D76" s="22"/>
      <c r="E76" s="24"/>
    </row>
    <row r="77" spans="1:5" s="16" customFormat="1" ht="28.5">
      <c r="A77" s="20" t="s">
        <v>64</v>
      </c>
      <c r="B77" s="14">
        <f>B79+B97+B105</f>
        <v>152728231.10000002</v>
      </c>
      <c r="C77" s="14">
        <f>C79+C97+C105</f>
        <v>166084551.29000002</v>
      </c>
      <c r="D77" s="14">
        <f>D79+D97+D105</f>
        <v>136680368.69</v>
      </c>
      <c r="E77" s="25">
        <f>D77/C77</f>
        <v>0.8229565460988758</v>
      </c>
    </row>
    <row r="78" spans="1:5" ht="13.5">
      <c r="A78" s="21" t="s">
        <v>10</v>
      </c>
      <c r="B78" s="22"/>
      <c r="C78" s="22"/>
      <c r="D78" s="22"/>
      <c r="E78" s="24"/>
    </row>
    <row r="79" spans="1:5" s="16" customFormat="1" ht="14.25">
      <c r="A79" s="20" t="s">
        <v>65</v>
      </c>
      <c r="B79" s="14">
        <f>B81+B86+B91</f>
        <v>152728231.10000002</v>
      </c>
      <c r="C79" s="14">
        <f>C81+C86+C91</f>
        <v>166045893.29000002</v>
      </c>
      <c r="D79" s="14">
        <f>D81+D86+D91</f>
        <v>136647828.29</v>
      </c>
      <c r="E79" s="25">
        <f>D79/C79</f>
        <v>0.8229521705263968</v>
      </c>
    </row>
    <row r="80" spans="1:5" ht="13.5">
      <c r="A80" s="21" t="s">
        <v>10</v>
      </c>
      <c r="B80" s="22"/>
      <c r="C80" s="22"/>
      <c r="D80" s="22"/>
      <c r="E80" s="24"/>
    </row>
    <row r="81" spans="1:5" s="16" customFormat="1" ht="14.25">
      <c r="A81" s="20" t="s">
        <v>66</v>
      </c>
      <c r="B81" s="14">
        <f>B83+B84+B85</f>
        <v>126472786.4</v>
      </c>
      <c r="C81" s="14">
        <f>C83+C84+C85</f>
        <v>133906409.59</v>
      </c>
      <c r="D81" s="14">
        <f>D83+D84+D85</f>
        <v>119725316.17</v>
      </c>
      <c r="E81" s="25">
        <f>D81/C81</f>
        <v>0.8940969781549648</v>
      </c>
    </row>
    <row r="82" spans="1:5" ht="13.5">
      <c r="A82" s="21" t="s">
        <v>10</v>
      </c>
      <c r="B82" s="22"/>
      <c r="C82" s="22"/>
      <c r="D82" s="22"/>
      <c r="E82" s="24"/>
    </row>
    <row r="83" spans="1:5" ht="13.5">
      <c r="A83" s="21" t="s">
        <v>67</v>
      </c>
      <c r="B83" s="22">
        <v>75570.2</v>
      </c>
      <c r="C83" s="22">
        <v>10633392.74</v>
      </c>
      <c r="D83" s="22">
        <v>10633392.56</v>
      </c>
      <c r="E83" s="24">
        <f>D83/C83</f>
        <v>0.999999983072195</v>
      </c>
    </row>
    <row r="84" spans="1:5" ht="19.5" customHeight="1">
      <c r="A84" s="21" t="s">
        <v>68</v>
      </c>
      <c r="B84" s="22">
        <v>86435745.8</v>
      </c>
      <c r="C84" s="22">
        <v>95483217.5</v>
      </c>
      <c r="D84" s="22">
        <v>85235869.77</v>
      </c>
      <c r="E84" s="24">
        <f>D84/C84</f>
        <v>0.8926790697014373</v>
      </c>
    </row>
    <row r="85" spans="1:5" ht="27">
      <c r="A85" s="21" t="s">
        <v>69</v>
      </c>
      <c r="B85" s="22">
        <v>39961470.4</v>
      </c>
      <c r="C85" s="22">
        <v>27789799.35</v>
      </c>
      <c r="D85" s="22">
        <v>23856053.84</v>
      </c>
      <c r="E85" s="24">
        <f>D85/C85</f>
        <v>0.8584464227158948</v>
      </c>
    </row>
    <row r="86" spans="1:5" s="16" customFormat="1" ht="42.75">
      <c r="A86" s="20" t="s">
        <v>70</v>
      </c>
      <c r="B86" s="14">
        <f>B88+B89+B90</f>
        <v>24389346.9</v>
      </c>
      <c r="C86" s="14">
        <f>C88+C89+C90</f>
        <v>28272981.3</v>
      </c>
      <c r="D86" s="14">
        <f>D88+D89+D90</f>
        <v>13183089.89</v>
      </c>
      <c r="E86" s="25">
        <f>D86/C86</f>
        <v>0.4662787326924027</v>
      </c>
    </row>
    <row r="87" spans="1:5" ht="13.5">
      <c r="A87" s="21" t="s">
        <v>10</v>
      </c>
      <c r="B87" s="22"/>
      <c r="C87" s="22"/>
      <c r="D87" s="22"/>
      <c r="E87" s="24"/>
    </row>
    <row r="88" spans="1:5" ht="20.25" customHeight="1">
      <c r="A88" s="21" t="s">
        <v>71</v>
      </c>
      <c r="B88" s="18">
        <v>1216220</v>
      </c>
      <c r="C88" s="18">
        <v>2337227.6</v>
      </c>
      <c r="D88" s="18">
        <v>2302516</v>
      </c>
      <c r="E88" s="24">
        <f>D88/C88</f>
        <v>0.9851483869179022</v>
      </c>
    </row>
    <row r="89" spans="1:5" ht="20.25" customHeight="1">
      <c r="A89" s="21" t="s">
        <v>72</v>
      </c>
      <c r="B89" s="18">
        <v>3029778.5</v>
      </c>
      <c r="C89" s="18">
        <v>4483783.4</v>
      </c>
      <c r="D89" s="18">
        <v>3556932.68</v>
      </c>
      <c r="E89" s="24">
        <f>D89/C89</f>
        <v>0.7932882484912184</v>
      </c>
    </row>
    <row r="90" spans="1:5" ht="21" customHeight="1">
      <c r="A90" s="21" t="s">
        <v>73</v>
      </c>
      <c r="B90" s="18">
        <v>20143348.4</v>
      </c>
      <c r="C90" s="18">
        <v>21451970.3</v>
      </c>
      <c r="D90" s="18">
        <v>7323641.21</v>
      </c>
      <c r="E90" s="24">
        <f>D90/C90</f>
        <v>0.34139713544168016</v>
      </c>
    </row>
    <row r="91" spans="1:5" s="16" customFormat="1" ht="14.25">
      <c r="A91" s="20" t="s">
        <v>74</v>
      </c>
      <c r="B91" s="14">
        <f>B93+B94+B95+B96</f>
        <v>1866097.7999999998</v>
      </c>
      <c r="C91" s="14">
        <f>C93+C94+C95+C96</f>
        <v>3866502.4</v>
      </c>
      <c r="D91" s="14">
        <f>D93+D94+D95+D96</f>
        <v>3739422.23</v>
      </c>
      <c r="E91" s="25">
        <f>D91/C91</f>
        <v>0.9671330425140819</v>
      </c>
    </row>
    <row r="92" spans="1:5" ht="13.5">
      <c r="A92" s="21" t="s">
        <v>10</v>
      </c>
      <c r="B92" s="22"/>
      <c r="C92" s="22"/>
      <c r="D92" s="22"/>
      <c r="E92" s="24"/>
    </row>
    <row r="93" spans="1:5" ht="20.25" customHeight="1">
      <c r="A93" s="21" t="s">
        <v>75</v>
      </c>
      <c r="B93" s="18">
        <v>0</v>
      </c>
      <c r="C93" s="22">
        <v>21000</v>
      </c>
      <c r="D93" s="22">
        <v>20999.01</v>
      </c>
      <c r="E93" s="24">
        <f>D93/C93</f>
        <v>0.9999528571428571</v>
      </c>
    </row>
    <row r="94" spans="1:5" ht="21" customHeight="1">
      <c r="A94" s="21" t="s">
        <v>76</v>
      </c>
      <c r="B94" s="18">
        <v>179087</v>
      </c>
      <c r="C94" s="18">
        <v>1202667.5</v>
      </c>
      <c r="D94" s="18">
        <v>1144366.12</v>
      </c>
      <c r="E94" s="24">
        <f>D94/C94</f>
        <v>0.9515232763835392</v>
      </c>
    </row>
    <row r="95" spans="1:5" ht="20.25" customHeight="1">
      <c r="A95" s="21" t="s">
        <v>77</v>
      </c>
      <c r="B95" s="18">
        <v>453862.4</v>
      </c>
      <c r="C95" s="18">
        <v>468335.4</v>
      </c>
      <c r="D95" s="18">
        <v>467433.37</v>
      </c>
      <c r="E95" s="24">
        <f>D95/C95</f>
        <v>0.9980739657945993</v>
      </c>
    </row>
    <row r="96" spans="1:5" ht="21" customHeight="1">
      <c r="A96" s="21" t="s">
        <v>78</v>
      </c>
      <c r="B96" s="18">
        <v>1233148.4</v>
      </c>
      <c r="C96" s="18">
        <v>2174499.5</v>
      </c>
      <c r="D96" s="18">
        <v>2106623.73</v>
      </c>
      <c r="E96" s="24">
        <f>D96/C96</f>
        <v>0.9687855665177205</v>
      </c>
    </row>
    <row r="97" spans="1:5" s="16" customFormat="1" ht="14.25">
      <c r="A97" s="20" t="s">
        <v>79</v>
      </c>
      <c r="B97" s="18">
        <f>B99+B102</f>
        <v>0</v>
      </c>
      <c r="C97" s="31">
        <f>C99+C102</f>
        <v>6058</v>
      </c>
      <c r="D97" s="18">
        <f>D99+D102</f>
        <v>0</v>
      </c>
      <c r="E97" s="25">
        <f aca="true" t="shared" si="4" ref="E97:E107">D97/C97</f>
        <v>0</v>
      </c>
    </row>
    <row r="98" spans="1:5" ht="13.5">
      <c r="A98" s="21" t="s">
        <v>10</v>
      </c>
      <c r="B98" s="18"/>
      <c r="C98" s="18"/>
      <c r="D98" s="18"/>
      <c r="E98" s="24"/>
    </row>
    <row r="99" spans="1:5" ht="13.5">
      <c r="A99" s="21" t="s">
        <v>80</v>
      </c>
      <c r="B99" s="18">
        <f>B101</f>
        <v>0</v>
      </c>
      <c r="C99" s="18">
        <f>C101</f>
        <v>2938</v>
      </c>
      <c r="D99" s="18">
        <f>D101</f>
        <v>0</v>
      </c>
      <c r="E99" s="24">
        <f t="shared" si="4"/>
        <v>0</v>
      </c>
    </row>
    <row r="100" spans="1:5" ht="13.5">
      <c r="A100" s="21" t="s">
        <v>10</v>
      </c>
      <c r="B100" s="18"/>
      <c r="C100" s="18"/>
      <c r="D100" s="18"/>
      <c r="E100" s="24"/>
    </row>
    <row r="101" spans="1:5" ht="13.5">
      <c r="A101" s="21" t="s">
        <v>81</v>
      </c>
      <c r="B101" s="18">
        <v>0</v>
      </c>
      <c r="C101" s="18">
        <v>2938</v>
      </c>
      <c r="D101" s="18">
        <v>0</v>
      </c>
      <c r="E101" s="24">
        <f t="shared" si="4"/>
        <v>0</v>
      </c>
    </row>
    <row r="102" spans="1:5" ht="27">
      <c r="A102" s="21" t="s">
        <v>82</v>
      </c>
      <c r="B102" s="18">
        <f>B104</f>
        <v>0</v>
      </c>
      <c r="C102" s="18">
        <f>C104</f>
        <v>3120</v>
      </c>
      <c r="D102" s="18">
        <f>D104</f>
        <v>0</v>
      </c>
      <c r="E102" s="24">
        <f t="shared" si="4"/>
        <v>0</v>
      </c>
    </row>
    <row r="103" spans="1:5" ht="13.5">
      <c r="A103" s="21" t="s">
        <v>10</v>
      </c>
      <c r="B103" s="18"/>
      <c r="C103" s="18"/>
      <c r="D103" s="18"/>
      <c r="E103" s="24"/>
    </row>
    <row r="104" spans="1:5" ht="27">
      <c r="A104" s="21" t="s">
        <v>83</v>
      </c>
      <c r="B104" s="18">
        <v>0</v>
      </c>
      <c r="C104" s="18">
        <v>3120</v>
      </c>
      <c r="D104" s="18">
        <v>0</v>
      </c>
      <c r="E104" s="24">
        <f t="shared" si="4"/>
        <v>0</v>
      </c>
    </row>
    <row r="105" spans="1:5" s="16" customFormat="1" ht="14.25">
      <c r="A105" s="20" t="s">
        <v>84</v>
      </c>
      <c r="B105" s="18">
        <f>B107</f>
        <v>0</v>
      </c>
      <c r="C105" s="31">
        <f>C107</f>
        <v>32600</v>
      </c>
      <c r="D105" s="31">
        <f>D107</f>
        <v>32540.4</v>
      </c>
      <c r="E105" s="25">
        <f t="shared" si="4"/>
        <v>0.9981717791411043</v>
      </c>
    </row>
    <row r="106" spans="1:5" s="16" customFormat="1" ht="14.25">
      <c r="A106" s="21" t="s">
        <v>10</v>
      </c>
      <c r="B106" s="18"/>
      <c r="C106" s="32"/>
      <c r="D106" s="32"/>
      <c r="E106" s="24"/>
    </row>
    <row r="107" spans="1:5" ht="13.5">
      <c r="A107" s="33" t="s">
        <v>85</v>
      </c>
      <c r="B107" s="18">
        <v>0</v>
      </c>
      <c r="C107" s="34">
        <v>32600</v>
      </c>
      <c r="D107" s="34">
        <v>32540.4</v>
      </c>
      <c r="E107" s="24">
        <f t="shared" si="4"/>
        <v>0.9981717791411043</v>
      </c>
    </row>
    <row r="108" spans="1:5" s="16" customFormat="1" ht="28.5">
      <c r="A108" s="20" t="s">
        <v>86</v>
      </c>
      <c r="B108" s="31">
        <v>-17276</v>
      </c>
      <c r="C108" s="31">
        <v>-3105483.3</v>
      </c>
      <c r="D108" s="31">
        <v>-2933407.72</v>
      </c>
      <c r="E108" s="25">
        <f>D108/C108</f>
        <v>0.9445897583799598</v>
      </c>
    </row>
    <row r="109" spans="1:4" s="37" customFormat="1" ht="13.5">
      <c r="A109" s="35"/>
      <c r="B109" s="35"/>
      <c r="C109" s="35"/>
      <c r="D109" s="36"/>
    </row>
    <row r="111" spans="1:5" ht="42" customHeight="1">
      <c r="A111" s="38" t="s">
        <v>87</v>
      </c>
      <c r="B111" s="38"/>
      <c r="C111" s="38"/>
      <c r="D111" s="38"/>
      <c r="E111" s="38"/>
    </row>
    <row r="112" spans="1:4" ht="23.25" customHeight="1">
      <c r="A112" s="39" t="s">
        <v>88</v>
      </c>
      <c r="D112" s="8"/>
    </row>
  </sheetData>
  <sheetProtection/>
  <mergeCells count="5">
    <mergeCell ref="A2:E2"/>
    <mergeCell ref="A3:E3"/>
    <mergeCell ref="A111:E111"/>
    <mergeCell ref="A4:E4"/>
    <mergeCell ref="A5:E5"/>
  </mergeCells>
  <printOptions/>
  <pageMargins left="0.25" right="0.2" top="0.26" bottom="0.35" header="0.16" footer="0.16"/>
  <pageSetup firstPageNumber="273" useFirstPageNumber="1" horizontalDpi="600" verticalDpi="600" orientation="portrait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ghemma</dc:creator>
  <cp:keywords/>
  <dc:description/>
  <cp:lastModifiedBy>ghemma</cp:lastModifiedBy>
  <dcterms:created xsi:type="dcterms:W3CDTF">2015-04-28T11:41:31Z</dcterms:created>
  <dcterms:modified xsi:type="dcterms:W3CDTF">2015-04-28T11:41:43Z</dcterms:modified>
  <cp:category/>
  <cp:version/>
  <cp:contentType/>
  <cp:contentStatus/>
</cp:coreProperties>
</file>