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s 2024\"/>
    </mc:Choice>
  </mc:AlternateContent>
  <bookViews>
    <workbookView xWindow="480" yWindow="105" windowWidth="27795" windowHeight="12600"/>
  </bookViews>
  <sheets>
    <sheet name="Sheet1" sheetId="1" r:id="rId1"/>
  </sheets>
  <definedNames>
    <definedName name="aaa" localSheetId="0">#REF!</definedName>
    <definedName name="aaa">#REF!</definedName>
    <definedName name="F7_1GrFXPos_EndDay_2" localSheetId="0">#REF!</definedName>
    <definedName name="F7_1GrFXPos_EndDay_2">#REF!</definedName>
    <definedName name="F7_1GrFXPos_EndDay_3" localSheetId="0">#REF!</definedName>
    <definedName name="F7_1GrFXPos_EndDay_3">#REF!</definedName>
    <definedName name="F7_1GrFXPos_EndDay_4" localSheetId="0">#REF!</definedName>
    <definedName name="F7_1GrFXPos_EndDay_4">#REF!</definedName>
    <definedName name="F7_1GrFXPos_EndDay_6" localSheetId="0">#REF!</definedName>
    <definedName name="F7_1GrFXPos_EndDay_6">#REF!</definedName>
    <definedName name="F7_1GrFXPos_EndDay_7" localSheetId="0">#REF!</definedName>
    <definedName name="F7_1GrFXPos_EndDay_7">#REF!</definedName>
    <definedName name="F7_2GrFXPos_EndDay_2" localSheetId="0">#REF!</definedName>
    <definedName name="F7_2GrFXPos_EndDay_2">#REF!</definedName>
    <definedName name="F7_2GrFXPos_EndDay_3" localSheetId="0">#REF!</definedName>
    <definedName name="F7_2GrFXPos_EndDay_3">#REF!</definedName>
    <definedName name="F7_2GrFXPos_EndDay_4" localSheetId="0">#REF!</definedName>
    <definedName name="F7_2GrFXPos_EndDay_4">#REF!</definedName>
    <definedName name="F7_2GrFXPos_EndDay_6" localSheetId="0">#REF!</definedName>
    <definedName name="F7_2GrFXPos_EndDay_6">#REF!</definedName>
    <definedName name="F7_2GrFXPos_EndDay_7" localSheetId="0">#REF!</definedName>
    <definedName name="F7_2GrFXPos_EndDay_7">#REF!</definedName>
    <definedName name="F7_2GrFXPos_Lim_2" localSheetId="0">#REF!</definedName>
    <definedName name="F7_2GrFXPos_Lim_2">#REF!</definedName>
    <definedName name="F7_2GrFXPos_Lim_3" localSheetId="0">#REF!</definedName>
    <definedName name="F7_2GrFXPos_Lim_3">#REF!</definedName>
    <definedName name="F7_2GrFXPos_Lim_4" localSheetId="0">#REF!</definedName>
    <definedName name="F7_2GrFXPos_Lim_4">#REF!</definedName>
    <definedName name="F7_2GrFXPos_Lim_6" localSheetId="0">#REF!</definedName>
    <definedName name="F7_2GrFXPos_Lim_6">#REF!</definedName>
    <definedName name="F7_2GrFXPos_Lim_7" localSheetId="0">#REF!</definedName>
    <definedName name="F7_2GrFXPos_Lim_7">#REF!</definedName>
    <definedName name="F7_GrossFXPos_Lim_2" localSheetId="0">#REF!</definedName>
    <definedName name="F7_GrossFXPos_Lim_2">#REF!</definedName>
    <definedName name="F7_GrossFXPos_Lim_3" localSheetId="0">#REF!</definedName>
    <definedName name="F7_GrossFXPos_Lim_3">#REF!</definedName>
    <definedName name="F7_GrossFXPos_Lim_4" localSheetId="0">#REF!</definedName>
    <definedName name="F7_GrossFXPos_Lim_4">#REF!</definedName>
    <definedName name="F7_GrossFXPos_Lim_6" localSheetId="0">#REF!</definedName>
    <definedName name="F7_GrossFXPos_Lim_6">#REF!</definedName>
    <definedName name="F7_GrossFXPos_Lim_7" localSheetId="0">#REF!</definedName>
    <definedName name="F7_GrossFXPos_Lim_7">#REF!</definedName>
    <definedName name="July1" localSheetId="0">#REF!</definedName>
    <definedName name="July1">#REF!</definedName>
    <definedName name="_xlnm.Print_Titles">#N/A</definedName>
  </definedNames>
  <calcPr calcId="162913"/>
</workbook>
</file>

<file path=xl/calcChain.xml><?xml version="1.0" encoding="utf-8"?>
<calcChain xmlns="http://schemas.openxmlformats.org/spreadsheetml/2006/main">
  <c r="I45" i="1" l="1"/>
  <c r="I42" i="1"/>
  <c r="I41" i="1" s="1"/>
  <c r="I36" i="1"/>
  <c r="I32" i="1"/>
  <c r="I27" i="1"/>
  <c r="I24" i="1"/>
  <c r="I8" i="1"/>
  <c r="I7" i="1" s="1"/>
  <c r="I6" i="1" s="1"/>
  <c r="I23" i="1" l="1"/>
  <c r="I40" i="1"/>
  <c r="H45" i="1"/>
  <c r="H42" i="1"/>
  <c r="H36" i="1"/>
  <c r="H32" i="1"/>
  <c r="H27" i="1"/>
  <c r="H8" i="1"/>
  <c r="H7" i="1" s="1"/>
  <c r="H6" i="1" s="1"/>
  <c r="H41" i="1" l="1"/>
  <c r="H24" i="1"/>
  <c r="H23" i="1" s="1"/>
  <c r="H40" i="1" s="1"/>
  <c r="G45" i="1"/>
  <c r="G42" i="1"/>
  <c r="G41" i="1" s="1"/>
  <c r="G36" i="1"/>
  <c r="G32" i="1"/>
  <c r="G24" i="1" s="1"/>
  <c r="G27" i="1"/>
  <c r="G8" i="1"/>
  <c r="G7" i="1"/>
  <c r="G6" i="1" s="1"/>
  <c r="G23" i="1" l="1"/>
  <c r="G40" i="1" s="1"/>
  <c r="F45" i="1"/>
  <c r="F42" i="1"/>
  <c r="F41" i="1" s="1"/>
  <c r="F36" i="1"/>
  <c r="F32" i="1"/>
  <c r="F27" i="1"/>
  <c r="F8" i="1"/>
  <c r="F7" i="1" s="1"/>
  <c r="F6" i="1" s="1"/>
  <c r="F24" i="1" l="1"/>
  <c r="F23" i="1" s="1"/>
  <c r="F40" i="1" s="1"/>
  <c r="E45" i="1"/>
  <c r="E42" i="1"/>
  <c r="E36" i="1"/>
  <c r="E32" i="1"/>
  <c r="E27" i="1"/>
  <c r="E8" i="1"/>
  <c r="E7" i="1" s="1"/>
  <c r="E6" i="1" s="1"/>
  <c r="E41" i="1" l="1"/>
  <c r="E24" i="1"/>
  <c r="E23" i="1"/>
  <c r="E40" i="1" s="1"/>
  <c r="D45" i="1"/>
  <c r="D42" i="1"/>
  <c r="D36" i="1"/>
  <c r="D32" i="1"/>
  <c r="D27" i="1"/>
  <c r="D8" i="1"/>
  <c r="D7" i="1" s="1"/>
  <c r="D6" i="1" s="1"/>
  <c r="D41" i="1" l="1"/>
  <c r="D24" i="1"/>
  <c r="D23" i="1" s="1"/>
  <c r="D40" i="1" s="1"/>
  <c r="C45" i="1"/>
  <c r="C42" i="1"/>
  <c r="C36" i="1"/>
  <c r="C32" i="1"/>
  <c r="C27" i="1"/>
  <c r="C24" i="1" s="1"/>
  <c r="C23" i="1" s="1"/>
  <c r="C8" i="1"/>
  <c r="C7" i="1" s="1"/>
  <c r="C6" i="1" s="1"/>
  <c r="C41" i="1" l="1"/>
  <c r="C40" i="1"/>
  <c r="B8" i="1"/>
  <c r="B45" i="1" l="1"/>
  <c r="B42" i="1"/>
  <c r="B32" i="1"/>
  <c r="B27" i="1"/>
  <c r="B36" i="1"/>
  <c r="B7" i="1"/>
  <c r="B6" i="1" s="1"/>
  <c r="B41" i="1" l="1"/>
  <c r="B24" i="1"/>
  <c r="B23" i="1" s="1"/>
  <c r="B40" i="1"/>
</calcChain>
</file>

<file path=xl/sharedStrings.xml><?xml version="1.0" encoding="utf-8"?>
<sst xmlns="http://schemas.openxmlformats.org/spreadsheetml/2006/main" count="51" uniqueCount="49">
  <si>
    <t>ՏԵՂԵԿԱՏՎՈՒԹՅՈՒՆ</t>
  </si>
  <si>
    <t>(մլն դրամ)</t>
  </si>
  <si>
    <t>Հունվար</t>
  </si>
  <si>
    <t xml:space="preserve">ԸՆԴԱՄԵՆԸ ԵԿԱՄՈՒՏՆԵՐ </t>
  </si>
  <si>
    <r>
      <t>Հարկային եկամուտներ և պետական տուրքեր</t>
    </r>
    <r>
      <rPr>
        <sz val="10"/>
        <rFont val="GHEA Grapalat"/>
        <family val="3"/>
      </rPr>
      <t xml:space="preserve"> </t>
    </r>
  </si>
  <si>
    <t>Հարկային եկամուտներ</t>
  </si>
  <si>
    <t>Պետական տուրք</t>
  </si>
  <si>
    <t>Պաշտոնական դրամաշնորհներ</t>
  </si>
  <si>
    <t>Այլ եկամուտներ</t>
  </si>
  <si>
    <t>ԸՆԴԱՄԵՆԸ ԾԱԽՍԵՐ</t>
  </si>
  <si>
    <t>Ընթացիկ ծախսեր</t>
  </si>
  <si>
    <t>Ավելացված արժեքի հարկ</t>
  </si>
  <si>
    <t>Ակցիզային հարկ</t>
  </si>
  <si>
    <t>Շահութահարկ</t>
  </si>
  <si>
    <t>Մաքսատուրք</t>
  </si>
  <si>
    <t>Եկամտային հարկ</t>
  </si>
  <si>
    <t>Շրջանառության հարկ</t>
  </si>
  <si>
    <t>Սոցիալական վճար (կուտակային կենսաթոշակի գծով)</t>
  </si>
  <si>
    <t>Բնապահպանական հարկ և բնօգտագործման վճար</t>
  </si>
  <si>
    <t>Այլ հարկեր</t>
  </si>
  <si>
    <t>Հարկերի անցումային գերավճարից մարված հարկային պարտավորություններ</t>
  </si>
  <si>
    <t>Աշխատավարձ</t>
  </si>
  <si>
    <t>Ծառայությունների և ապրանքների ձեռք բերում</t>
  </si>
  <si>
    <t>Տոկոսավճարներ, այդ թվում`</t>
  </si>
  <si>
    <t>Ներքին տոկոսավճարներ</t>
  </si>
  <si>
    <t>Արտաքին տոկոսավճարներ</t>
  </si>
  <si>
    <t>Սուբսիդիաներ</t>
  </si>
  <si>
    <t>Դրամաշնորհներ</t>
  </si>
  <si>
    <t>Սոցիալական նպաստներ և կենսաթոշակներ, այդ թվում`</t>
  </si>
  <si>
    <t>Նպաստներ</t>
  </si>
  <si>
    <t>Կենսաթոշակներ</t>
  </si>
  <si>
    <t>Այլ ծախսեր</t>
  </si>
  <si>
    <t>Ոչ ֆինանսական ակտիվների հետ գործառնություններ</t>
  </si>
  <si>
    <t>Ոչ ֆինանսական ակտիվների գծով ծախսեր</t>
  </si>
  <si>
    <t>Ոչ ֆինանսական ակտիվների օտարումից մուտքեր</t>
  </si>
  <si>
    <t>ԴԵՖԻՑԻՏԻ ՖԻՆԱՆՍԱՎՈՐՄԱՆ ԱՂԲՅՈՒՐՆԵՐԸ</t>
  </si>
  <si>
    <t>Արտաքին աղբյուրներ</t>
  </si>
  <si>
    <t>Ներքին աղբյուրներ</t>
  </si>
  <si>
    <t>Փոխառու զուտ միջոցներ</t>
  </si>
  <si>
    <t>Ֆինանսական զուտ ակտիվներ</t>
  </si>
  <si>
    <t>ԴԵՖԻՑԻՏ (ՀԱՎԵԼՈՒՐԴ)</t>
  </si>
  <si>
    <t>ՀՀ 2024թ. պետական բյուջեի ամսական (կուտակային) փաստացի ցուցանիշների վերաբերյալ</t>
  </si>
  <si>
    <t>Հունվար-փետրվար</t>
  </si>
  <si>
    <t>Հունվար-մարտ</t>
  </si>
  <si>
    <t>Հունվար-ապրիլ</t>
  </si>
  <si>
    <t>Հունվար-մայիս</t>
  </si>
  <si>
    <t>Հունվար-հունիս</t>
  </si>
  <si>
    <t>Հունվար-հուլիս</t>
  </si>
  <si>
    <t>Հունվար-օգոստոս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</si>
</sst>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"/>
    <numFmt numFmtId="165" formatCode="##,##0.00;\(##,##0.00\);\-"/>
    <numFmt numFmtId="166" formatCode="_(* #,##0.0_);_(* \(#,##0.0\);_(* &quot;-&quot;??_);_(@_)"/>
  </numFmts>
  <fonts count="34" x14ac:knownFonts="1">
    <font>
      <sz val="10"/>
      <name val="Arial Armeni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GHEA Grapalat"/>
      <family val="3"/>
    </font>
    <font>
      <sz val="10"/>
      <name val="GHEA Grapalat"/>
      <family val="3"/>
    </font>
    <font>
      <b/>
      <sz val="11"/>
      <name val="GHEA Grapalat"/>
      <family val="3"/>
    </font>
    <font>
      <sz val="10"/>
      <name val="Arial Armenian"/>
      <family val="2"/>
    </font>
    <font>
      <sz val="10"/>
      <name val="Arial"/>
      <family val="2"/>
    </font>
    <font>
      <b/>
      <sz val="11"/>
      <color indexed="52"/>
      <name val="Calibri"/>
      <family val="2"/>
      <charset val="1"/>
    </font>
    <font>
      <sz val="11"/>
      <color indexed="62"/>
      <name val="Calibri"/>
      <family val="2"/>
      <charset val="1"/>
    </font>
    <font>
      <sz val="10"/>
      <name val="Arial"/>
      <family val="2"/>
    </font>
    <font>
      <b/>
      <sz val="11"/>
      <color indexed="63"/>
      <name val="Calibri"/>
      <family val="2"/>
      <charset val="1"/>
    </font>
    <font>
      <i/>
      <sz val="8"/>
      <name val="GHEA Grapalat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  <charset val="1"/>
    </font>
    <font>
      <sz val="8"/>
      <name val="GHEA Grapalat"/>
      <family val="2"/>
    </font>
    <font>
      <sz val="10"/>
      <name val="Times Armenian"/>
      <family val="1"/>
    </font>
    <font>
      <sz val="11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28">
    <xf numFmtId="0" fontId="0" fillId="0" borderId="0"/>
    <xf numFmtId="43" fontId="22" fillId="0" borderId="0" applyFont="0" applyFill="0" applyBorder="0" applyAlignment="0" applyProtection="0"/>
    <xf numFmtId="0" fontId="23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4" fillId="34" borderId="10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35" borderId="10" applyNumberFormat="0" applyAlignment="0" applyProtection="0"/>
    <xf numFmtId="0" fontId="23" fillId="0" borderId="0"/>
    <xf numFmtId="0" fontId="23" fillId="0" borderId="0"/>
    <xf numFmtId="0" fontId="22" fillId="0" borderId="0"/>
    <xf numFmtId="0" fontId="26" fillId="0" borderId="0"/>
    <xf numFmtId="0" fontId="27" fillId="34" borderId="11" applyNumberFormat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65" fontId="28" fillId="0" borderId="12" applyFill="0" applyProtection="0">
      <alignment horizontal="right" vertical="top"/>
    </xf>
    <xf numFmtId="0" fontId="29" fillId="0" borderId="0"/>
    <xf numFmtId="0" fontId="30" fillId="0" borderId="13" applyNumberFormat="0" applyFill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4" fillId="7" borderId="7" applyNumberFormat="0" applyAlignment="0" applyProtection="0"/>
    <xf numFmtId="0" fontId="3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31" fillId="0" borderId="0">
      <alignment horizontal="left" vertical="top" wrapText="1"/>
    </xf>
    <xf numFmtId="0" fontId="32" fillId="0" borderId="0"/>
    <xf numFmtId="0" fontId="32" fillId="0" borderId="0"/>
    <xf numFmtId="0" fontId="32" fillId="0" borderId="0"/>
    <xf numFmtId="0" fontId="8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33" fillId="8" borderId="8" applyNumberFormat="0" applyFont="0" applyAlignment="0" applyProtection="0"/>
    <xf numFmtId="0" fontId="13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0" borderId="0"/>
  </cellStyleXfs>
  <cellXfs count="19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164" fontId="20" fillId="0" borderId="0" xfId="1" applyNumberFormat="1" applyFont="1" applyFill="1"/>
    <xf numFmtId="0" fontId="21" fillId="0" borderId="0" xfId="0" applyFont="1" applyFill="1" applyAlignment="1">
      <alignment horizontal="centerContinuous" vertical="center" wrapText="1"/>
    </xf>
    <xf numFmtId="0" fontId="20" fillId="0" borderId="14" xfId="0" applyFont="1" applyFill="1" applyBorder="1"/>
    <xf numFmtId="0" fontId="21" fillId="0" borderId="14" xfId="0" applyFont="1" applyFill="1" applyBorder="1" applyAlignment="1">
      <alignment wrapText="1"/>
    </xf>
    <xf numFmtId="0" fontId="19" fillId="0" borderId="14" xfId="0" applyFont="1" applyFill="1" applyBorder="1" applyAlignment="1">
      <alignment wrapText="1"/>
    </xf>
    <xf numFmtId="0" fontId="19" fillId="0" borderId="14" xfId="0" applyFont="1" applyFill="1" applyBorder="1" applyAlignment="1">
      <alignment horizontal="left" wrapText="1" indent="1"/>
    </xf>
    <xf numFmtId="0" fontId="20" fillId="0" borderId="14" xfId="0" applyFont="1" applyFill="1" applyBorder="1" applyAlignment="1">
      <alignment horizontal="left" wrapText="1" indent="2"/>
    </xf>
    <xf numFmtId="0" fontId="20" fillId="0" borderId="14" xfId="0" applyFont="1" applyFill="1" applyBorder="1" applyAlignment="1">
      <alignment horizontal="left" wrapText="1" indent="1"/>
    </xf>
    <xf numFmtId="0" fontId="19" fillId="33" borderId="14" xfId="0" applyFont="1" applyFill="1" applyBorder="1" applyAlignment="1">
      <alignment horizontal="center" vertical="center" wrapText="1"/>
    </xf>
    <xf numFmtId="166" fontId="21" fillId="0" borderId="14" xfId="1" applyNumberFormat="1" applyFont="1" applyFill="1" applyBorder="1" applyAlignment="1">
      <alignment horizontal="right" wrapText="1"/>
    </xf>
    <xf numFmtId="166" fontId="19" fillId="0" borderId="14" xfId="1" applyNumberFormat="1" applyFont="1" applyFill="1" applyBorder="1" applyAlignment="1">
      <alignment horizontal="right" wrapText="1"/>
    </xf>
    <xf numFmtId="166" fontId="20" fillId="0" borderId="14" xfId="1" applyNumberFormat="1" applyFont="1" applyFill="1" applyBorder="1" applyAlignment="1">
      <alignment horizontal="right" wrapText="1"/>
    </xf>
    <xf numFmtId="166" fontId="19" fillId="0" borderId="14" xfId="1" applyNumberFormat="1" applyFont="1" applyFill="1" applyBorder="1" applyAlignment="1">
      <alignment horizontal="right"/>
    </xf>
    <xf numFmtId="0" fontId="20" fillId="0" borderId="0" xfId="0" applyFont="1" applyFill="1" applyAlignment="1">
      <alignment wrapText="1"/>
    </xf>
    <xf numFmtId="0" fontId="20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 vertical="center" wrapText="1"/>
    </xf>
  </cellXfs>
  <cellStyles count="128">
    <cellStyle name="_Sheet2" xfId="2"/>
    <cellStyle name="20% - Акцент1 2" xfId="3"/>
    <cellStyle name="20% - Акцент1 2 2" xfId="4"/>
    <cellStyle name="20% - Акцент1 2 2 2" xfId="92"/>
    <cellStyle name="20% - Акцент1 2 3" xfId="5"/>
    <cellStyle name="20% - Акцент1 2 3 2" xfId="93"/>
    <cellStyle name="20% - Акцент1 2 4" xfId="91"/>
    <cellStyle name="20% - Акцент2 2" xfId="6"/>
    <cellStyle name="20% - Акцент2 2 2" xfId="7"/>
    <cellStyle name="20% - Акцент2 2 2 2" xfId="95"/>
    <cellStyle name="20% - Акцент2 2 3" xfId="8"/>
    <cellStyle name="20% - Акцент2 2 3 2" xfId="96"/>
    <cellStyle name="20% - Акцент2 2 4" xfId="94"/>
    <cellStyle name="20% - Акцент3 2" xfId="9"/>
    <cellStyle name="20% - Акцент3 2 2" xfId="10"/>
    <cellStyle name="20% - Акцент3 2 2 2" xfId="98"/>
    <cellStyle name="20% - Акцент3 2 3" xfId="11"/>
    <cellStyle name="20% - Акцент3 2 3 2" xfId="99"/>
    <cellStyle name="20% - Акцент3 2 4" xfId="97"/>
    <cellStyle name="20% - Акцент4 2" xfId="12"/>
    <cellStyle name="20% - Акцент4 2 2" xfId="13"/>
    <cellStyle name="20% - Акцент4 2 2 2" xfId="101"/>
    <cellStyle name="20% - Акцент4 2 3" xfId="14"/>
    <cellStyle name="20% - Акцент4 2 3 2" xfId="102"/>
    <cellStyle name="20% - Акцент4 2 4" xfId="100"/>
    <cellStyle name="20% - Акцент5 2" xfId="15"/>
    <cellStyle name="20% - Акцент5 2 2" xfId="16"/>
    <cellStyle name="20% - Акцент5 2 2 2" xfId="104"/>
    <cellStyle name="20% - Акцент5 2 3" xfId="17"/>
    <cellStyle name="20% - Акцент5 2 3 2" xfId="105"/>
    <cellStyle name="20% - Акцент5 2 4" xfId="103"/>
    <cellStyle name="20% - Акцент6 2" xfId="18"/>
    <cellStyle name="20% - Акцент6 2 2" xfId="19"/>
    <cellStyle name="20% - Акцент6 2 2 2" xfId="107"/>
    <cellStyle name="20% - Акцент6 2 3" xfId="20"/>
    <cellStyle name="20% - Акцент6 2 3 2" xfId="108"/>
    <cellStyle name="20% - Акцент6 2 4" xfId="106"/>
    <cellStyle name="40% - Акцент1 2" xfId="21"/>
    <cellStyle name="40% - Акцент1 2 2" xfId="22"/>
    <cellStyle name="40% - Акцент1 2 2 2" xfId="110"/>
    <cellStyle name="40% - Акцент1 2 3" xfId="23"/>
    <cellStyle name="40% - Акцент1 2 3 2" xfId="111"/>
    <cellStyle name="40% - Акцент1 2 4" xfId="109"/>
    <cellStyle name="40% - Акцент2 2" xfId="24"/>
    <cellStyle name="40% - Акцент2 2 2" xfId="25"/>
    <cellStyle name="40% - Акцент2 2 2 2" xfId="113"/>
    <cellStyle name="40% - Акцент2 2 3" xfId="26"/>
    <cellStyle name="40% - Акцент2 2 3 2" xfId="114"/>
    <cellStyle name="40% - Акцент2 2 4" xfId="112"/>
    <cellStyle name="40% - Акцент3 2" xfId="27"/>
    <cellStyle name="40% - Акцент3 2 2" xfId="28"/>
    <cellStyle name="40% - Акцент3 2 2 2" xfId="116"/>
    <cellStyle name="40% - Акцент3 2 3" xfId="29"/>
    <cellStyle name="40% - Акцент3 2 3 2" xfId="117"/>
    <cellStyle name="40% - Акцент3 2 4" xfId="115"/>
    <cellStyle name="40% - Акцент4 2" xfId="30"/>
    <cellStyle name="40% - Акцент4 2 2" xfId="31"/>
    <cellStyle name="40% - Акцент4 2 2 2" xfId="119"/>
    <cellStyle name="40% - Акцент4 2 3" xfId="32"/>
    <cellStyle name="40% - Акцент4 2 3 2" xfId="120"/>
    <cellStyle name="40% - Акцент4 2 4" xfId="118"/>
    <cellStyle name="40% - Акцент5 2" xfId="33"/>
    <cellStyle name="40% - Акцент5 2 2" xfId="34"/>
    <cellStyle name="40% - Акцент5 2 2 2" xfId="122"/>
    <cellStyle name="40% - Акцент5 2 3" xfId="35"/>
    <cellStyle name="40% - Акцент5 2 3 2" xfId="123"/>
    <cellStyle name="40% - Акцент5 2 4" xfId="121"/>
    <cellStyle name="40% - Акцент6 2" xfId="36"/>
    <cellStyle name="40% - Акцент6 2 2" xfId="37"/>
    <cellStyle name="40% - Акцент6 2 2 2" xfId="125"/>
    <cellStyle name="40% - Акцент6 2 3" xfId="38"/>
    <cellStyle name="40% - Акцент6 2 3 2" xfId="126"/>
    <cellStyle name="40% - Акцент6 2 4" xfId="124"/>
    <cellStyle name="60% - Акцент1 2" xfId="39"/>
    <cellStyle name="60% - Акцент2 2" xfId="40"/>
    <cellStyle name="60% - Акцент3 2" xfId="41"/>
    <cellStyle name="60% - Акцент4 2" xfId="42"/>
    <cellStyle name="60% - Акцент5 2" xfId="43"/>
    <cellStyle name="60% - Акцент6 2" xfId="44"/>
    <cellStyle name="Calculation 2" xfId="45"/>
    <cellStyle name="Comma" xfId="1" builtinId="3"/>
    <cellStyle name="Comma 2" xfId="46"/>
    <cellStyle name="Comma 3" xfId="47"/>
    <cellStyle name="Comma 3 2" xfId="48"/>
    <cellStyle name="Comma 4" xfId="49"/>
    <cellStyle name="Comma 4 2" xfId="50"/>
    <cellStyle name="Comma 5" xfId="51"/>
    <cellStyle name="Comma 7" xfId="52"/>
    <cellStyle name="Input 2" xfId="53"/>
    <cellStyle name="Normal" xfId="0" builtinId="0"/>
    <cellStyle name="Normal 2" xfId="54"/>
    <cellStyle name="Normal 3" xfId="55"/>
    <cellStyle name="Normal 4" xfId="56"/>
    <cellStyle name="Normal 5" xfId="57"/>
    <cellStyle name="Normal 5 2" xfId="127"/>
    <cellStyle name="Output 2" xfId="58"/>
    <cellStyle name="Percent 2" xfId="59"/>
    <cellStyle name="Percent 3" xfId="60"/>
    <cellStyle name="SN_it" xfId="61"/>
    <cellStyle name="Style 1" xfId="62"/>
    <cellStyle name="Total 2" xfId="63"/>
    <cellStyle name="Акцент1 2" xfId="64"/>
    <cellStyle name="Акцент2 2" xfId="65"/>
    <cellStyle name="Акцент3 2" xfId="66"/>
    <cellStyle name="Акцент4 2" xfId="67"/>
    <cellStyle name="Акцент5 2" xfId="68"/>
    <cellStyle name="Акцент6 2" xfId="69"/>
    <cellStyle name="Ввод  2" xfId="70"/>
    <cellStyle name="Вывод 2" xfId="71"/>
    <cellStyle name="Вычисление 2" xfId="72"/>
    <cellStyle name="Заголовок 1 2" xfId="73"/>
    <cellStyle name="Заголовок 2 2" xfId="74"/>
    <cellStyle name="Заголовок 3 2" xfId="75"/>
    <cellStyle name="Заголовок 4 2" xfId="76"/>
    <cellStyle name="Итог 2" xfId="77"/>
    <cellStyle name="Контрольная ячейка 2" xfId="78"/>
    <cellStyle name="Название 2" xfId="79"/>
    <cellStyle name="Нейтральный 2" xfId="80"/>
    <cellStyle name="Обычный 2" xfId="81"/>
    <cellStyle name="Обычный 3" xfId="82"/>
    <cellStyle name="Обычный 4" xfId="83"/>
    <cellStyle name="Обычный 4 2" xfId="84"/>
    <cellStyle name="Плохой 2" xfId="85"/>
    <cellStyle name="Пояснение 2" xfId="86"/>
    <cellStyle name="Примечание 2" xfId="87"/>
    <cellStyle name="Связанная ячейка 2" xfId="88"/>
    <cellStyle name="Текст предупреждения 2" xfId="89"/>
    <cellStyle name="Хороший 2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showGridLines="0" tabSelected="1" zoomScaleNormal="100" workbookViewId="0">
      <selection activeCell="A2" sqref="A2"/>
    </sheetView>
  </sheetViews>
  <sheetFormatPr defaultRowHeight="13.5" x14ac:dyDescent="0.25"/>
  <cols>
    <col min="1" max="1" width="44.7109375" style="1" customWidth="1"/>
    <col min="2" max="5" width="13.5703125" style="1" customWidth="1"/>
    <col min="6" max="7" width="14.5703125" style="1" bestFit="1" customWidth="1"/>
    <col min="8" max="9" width="14.7109375" style="1" bestFit="1" customWidth="1"/>
    <col min="10" max="16384" width="9.140625" style="1"/>
  </cols>
  <sheetData>
    <row r="1" spans="1:9" ht="16.5" x14ac:dyDescent="0.25">
      <c r="A1" s="4" t="s">
        <v>0</v>
      </c>
      <c r="B1" s="4"/>
      <c r="C1" s="17"/>
      <c r="D1" s="17"/>
      <c r="E1" s="17"/>
      <c r="F1" s="17"/>
      <c r="G1" s="17"/>
      <c r="H1" s="17"/>
      <c r="I1" s="17"/>
    </row>
    <row r="2" spans="1:9" ht="30" customHeight="1" x14ac:dyDescent="0.25">
      <c r="A2" s="4" t="s">
        <v>41</v>
      </c>
      <c r="B2" s="4"/>
      <c r="C2" s="17"/>
      <c r="D2" s="17"/>
      <c r="E2" s="17"/>
      <c r="F2" s="17"/>
      <c r="G2" s="17"/>
      <c r="H2" s="17"/>
      <c r="I2" s="17"/>
    </row>
    <row r="3" spans="1:9" ht="14.25" x14ac:dyDescent="0.25">
      <c r="A3" s="18" t="s">
        <v>1</v>
      </c>
      <c r="B3" s="18"/>
      <c r="C3" s="17"/>
      <c r="D3" s="17"/>
      <c r="E3" s="17"/>
      <c r="F3" s="17"/>
      <c r="G3" s="17"/>
      <c r="H3" s="17"/>
      <c r="I3" s="17"/>
    </row>
    <row r="5" spans="1:9" s="2" customFormat="1" ht="34.5" customHeight="1" x14ac:dyDescent="0.25">
      <c r="A5" s="5"/>
      <c r="B5" s="11" t="s">
        <v>2</v>
      </c>
      <c r="C5" s="11" t="s">
        <v>42</v>
      </c>
      <c r="D5" s="11" t="s">
        <v>43</v>
      </c>
      <c r="E5" s="11" t="s">
        <v>44</v>
      </c>
      <c r="F5" s="11" t="s">
        <v>45</v>
      </c>
      <c r="G5" s="11" t="s">
        <v>46</v>
      </c>
      <c r="H5" s="11" t="s">
        <v>47</v>
      </c>
      <c r="I5" s="11" t="s">
        <v>48</v>
      </c>
    </row>
    <row r="6" spans="1:9" ht="16.5" x14ac:dyDescent="0.3">
      <c r="A6" s="6" t="s">
        <v>3</v>
      </c>
      <c r="B6" s="12">
        <f t="shared" ref="B6:C6" si="0">B7+B20+B21</f>
        <v>184371.02011199997</v>
      </c>
      <c r="C6" s="12">
        <f t="shared" si="0"/>
        <v>324430.60512000002</v>
      </c>
      <c r="D6" s="12">
        <f t="shared" ref="D6:E6" si="1">D7+D20+D21</f>
        <v>525005.23622799991</v>
      </c>
      <c r="E6" s="12">
        <f t="shared" si="1"/>
        <v>863439.33552999969</v>
      </c>
      <c r="F6" s="12">
        <f t="shared" ref="F6:G6" si="2">F7+F20+F21</f>
        <v>1029000.51977</v>
      </c>
      <c r="G6" s="12">
        <f t="shared" si="2"/>
        <v>1243715.6643299998</v>
      </c>
      <c r="H6" s="12">
        <f t="shared" ref="H6:I6" si="3">H7+H20+H21</f>
        <v>1437296.0926839998</v>
      </c>
      <c r="I6" s="12">
        <f t="shared" si="3"/>
        <v>1624002.9752490001</v>
      </c>
    </row>
    <row r="7" spans="1:9" ht="15" customHeight="1" x14ac:dyDescent="0.25">
      <c r="A7" s="7" t="s">
        <v>4</v>
      </c>
      <c r="B7" s="13">
        <f t="shared" ref="B7:C7" si="4">B8+B19</f>
        <v>177591.16194799999</v>
      </c>
      <c r="C7" s="13">
        <f t="shared" si="4"/>
        <v>309759.39012</v>
      </c>
      <c r="D7" s="13">
        <f t="shared" ref="D7:E7" si="5">D8+D19</f>
        <v>500607.74257599993</v>
      </c>
      <c r="E7" s="13">
        <f t="shared" si="5"/>
        <v>828756.22699999984</v>
      </c>
      <c r="F7" s="13">
        <f t="shared" ref="F7:G7" si="6">F8+F19</f>
        <v>984105.98380200006</v>
      </c>
      <c r="G7" s="13">
        <f t="shared" si="6"/>
        <v>1187638.3873999999</v>
      </c>
      <c r="H7" s="13">
        <f t="shared" ref="H7:I7" si="7">H8+H19</f>
        <v>1372768.9855859999</v>
      </c>
      <c r="I7" s="13">
        <f t="shared" si="7"/>
        <v>1548161.3756360002</v>
      </c>
    </row>
    <row r="8" spans="1:9" ht="14.25" x14ac:dyDescent="0.25">
      <c r="A8" s="8" t="s">
        <v>5</v>
      </c>
      <c r="B8" s="13">
        <f t="shared" ref="B8:C8" si="8">SUM(B9:B18)</f>
        <v>173316.077242</v>
      </c>
      <c r="C8" s="13">
        <f t="shared" si="8"/>
        <v>301139.31631999998</v>
      </c>
      <c r="D8" s="13">
        <f t="shared" ref="D8:E8" si="9">SUM(D9:D18)</f>
        <v>485683.06953099993</v>
      </c>
      <c r="E8" s="13">
        <f t="shared" si="9"/>
        <v>808560.31581599987</v>
      </c>
      <c r="F8" s="13">
        <f t="shared" ref="F8:G8" si="10">SUM(F9:F18)</f>
        <v>958003.54431800009</v>
      </c>
      <c r="G8" s="13">
        <f t="shared" si="10"/>
        <v>1154558.5918739999</v>
      </c>
      <c r="H8" s="13">
        <f t="shared" ref="H8:I8" si="11">SUM(H9:H18)</f>
        <v>1331856.651872</v>
      </c>
      <c r="I8" s="13">
        <f t="shared" si="11"/>
        <v>1499884.3974800003</v>
      </c>
    </row>
    <row r="9" spans="1:9" x14ac:dyDescent="0.25">
      <c r="A9" s="9" t="s">
        <v>11</v>
      </c>
      <c r="B9" s="14">
        <v>59443.756487999999</v>
      </c>
      <c r="C9" s="14">
        <v>110122.45848</v>
      </c>
      <c r="D9" s="14">
        <v>164306.56984000001</v>
      </c>
      <c r="E9" s="14">
        <v>215138.90770699998</v>
      </c>
      <c r="F9" s="14">
        <v>269725.41960000002</v>
      </c>
      <c r="G9" s="14">
        <v>328732.65526000003</v>
      </c>
      <c r="H9" s="14">
        <v>392184.57955600001</v>
      </c>
      <c r="I9" s="14">
        <v>457770.06299000001</v>
      </c>
    </row>
    <row r="10" spans="1:9" x14ac:dyDescent="0.25">
      <c r="A10" s="9" t="s">
        <v>12</v>
      </c>
      <c r="B10" s="14">
        <v>19802.375749999999</v>
      </c>
      <c r="C10" s="14">
        <v>24037.750179999999</v>
      </c>
      <c r="D10" s="14">
        <v>30117.864819999999</v>
      </c>
      <c r="E10" s="14">
        <v>37109.933450000004</v>
      </c>
      <c r="F10" s="14">
        <v>46071.37861</v>
      </c>
      <c r="G10" s="14">
        <v>55501.949770000007</v>
      </c>
      <c r="H10" s="14">
        <v>66889.15421600001</v>
      </c>
      <c r="I10" s="14">
        <v>82510.69958</v>
      </c>
    </row>
    <row r="11" spans="1:9" x14ac:dyDescent="0.25">
      <c r="A11" s="9" t="s">
        <v>13</v>
      </c>
      <c r="B11" s="14">
        <v>10414.463206</v>
      </c>
      <c r="C11" s="14">
        <v>12874.638779999999</v>
      </c>
      <c r="D11" s="14">
        <v>50762.828959999999</v>
      </c>
      <c r="E11" s="14">
        <v>206630.071146</v>
      </c>
      <c r="F11" s="14">
        <v>213984.73553100001</v>
      </c>
      <c r="G11" s="14">
        <v>245915.05019800001</v>
      </c>
      <c r="H11" s="14">
        <v>254924.25399</v>
      </c>
      <c r="I11" s="14">
        <v>257072.48644000001</v>
      </c>
    </row>
    <row r="12" spans="1:9" x14ac:dyDescent="0.25">
      <c r="A12" s="9" t="s">
        <v>14</v>
      </c>
      <c r="B12" s="14">
        <v>5737.6968899999993</v>
      </c>
      <c r="C12" s="14">
        <v>11692.44441</v>
      </c>
      <c r="D12" s="14">
        <v>17852.354800000001</v>
      </c>
      <c r="E12" s="14">
        <v>23220.725436999997</v>
      </c>
      <c r="F12" s="14">
        <v>30256.175859999999</v>
      </c>
      <c r="G12" s="14">
        <v>36093.906029999998</v>
      </c>
      <c r="H12" s="14">
        <v>42601.991076999999</v>
      </c>
      <c r="I12" s="14">
        <v>48830.782026000001</v>
      </c>
    </row>
    <row r="13" spans="1:9" x14ac:dyDescent="0.25">
      <c r="A13" s="9" t="s">
        <v>15</v>
      </c>
      <c r="B13" s="14">
        <v>47020.593289999997</v>
      </c>
      <c r="C13" s="14">
        <v>94481.645260000005</v>
      </c>
      <c r="D13" s="14">
        <v>150558.05788000001</v>
      </c>
      <c r="E13" s="14">
        <v>212076.895766</v>
      </c>
      <c r="F13" s="14">
        <v>266160.58043999999</v>
      </c>
      <c r="G13" s="14">
        <v>320582.89110799995</v>
      </c>
      <c r="H13" s="14">
        <v>375135.943226</v>
      </c>
      <c r="I13" s="14">
        <v>433091.21101599996</v>
      </c>
    </row>
    <row r="14" spans="1:9" x14ac:dyDescent="0.25">
      <c r="A14" s="9" t="s">
        <v>16</v>
      </c>
      <c r="B14" s="14">
        <v>12920.795558</v>
      </c>
      <c r="C14" s="14">
        <v>14455.756890000001</v>
      </c>
      <c r="D14" s="14">
        <v>15106.591369999998</v>
      </c>
      <c r="E14" s="14">
        <v>26227.030850000003</v>
      </c>
      <c r="F14" s="14">
        <v>27634.544399999999</v>
      </c>
      <c r="G14" s="14">
        <v>28344.192780000001</v>
      </c>
      <c r="H14" s="14">
        <v>41861.242709999999</v>
      </c>
      <c r="I14" s="14">
        <v>43256.505600000004</v>
      </c>
    </row>
    <row r="15" spans="1:9" ht="27" x14ac:dyDescent="0.25">
      <c r="A15" s="9" t="s">
        <v>17</v>
      </c>
      <c r="B15" s="14">
        <v>9783.8004199999996</v>
      </c>
      <c r="C15" s="14">
        <v>17710.66318</v>
      </c>
      <c r="D15" s="14">
        <v>25739.273837000001</v>
      </c>
      <c r="E15" s="14">
        <v>33931.001210000002</v>
      </c>
      <c r="F15" s="14">
        <v>42229.651850000002</v>
      </c>
      <c r="G15" s="14">
        <v>50708.837805000003</v>
      </c>
      <c r="H15" s="14">
        <v>59308.862744999999</v>
      </c>
      <c r="I15" s="14">
        <v>68064.768876000002</v>
      </c>
    </row>
    <row r="16" spans="1:9" ht="27" x14ac:dyDescent="0.25">
      <c r="A16" s="9" t="s">
        <v>18</v>
      </c>
      <c r="B16" s="14">
        <v>2309.4704500000003</v>
      </c>
      <c r="C16" s="14">
        <v>3240.6805899999999</v>
      </c>
      <c r="D16" s="14">
        <v>12800.64703</v>
      </c>
      <c r="E16" s="14">
        <v>28632.61321</v>
      </c>
      <c r="F16" s="14">
        <v>29535.599503000001</v>
      </c>
      <c r="G16" s="14">
        <v>49612.618170000002</v>
      </c>
      <c r="H16" s="14">
        <v>52970.600189999997</v>
      </c>
      <c r="I16" s="14">
        <v>56311.132526000001</v>
      </c>
    </row>
    <row r="17" spans="1:9" x14ac:dyDescent="0.25">
      <c r="A17" s="9" t="s">
        <v>19</v>
      </c>
      <c r="B17" s="14">
        <v>5883.1251900000007</v>
      </c>
      <c r="C17" s="14">
        <v>12528.711439999999</v>
      </c>
      <c r="D17" s="14">
        <v>18447.964393999999</v>
      </c>
      <c r="E17" s="14">
        <v>25602.821030000003</v>
      </c>
      <c r="F17" s="14">
        <v>32416.085884</v>
      </c>
      <c r="G17" s="14">
        <v>39077.653233000005</v>
      </c>
      <c r="H17" s="14">
        <v>45994.471755000006</v>
      </c>
      <c r="I17" s="14">
        <v>52992.029670000004</v>
      </c>
    </row>
    <row r="18" spans="1:9" ht="27" x14ac:dyDescent="0.25">
      <c r="A18" s="9" t="s">
        <v>20</v>
      </c>
      <c r="B18" s="14">
        <v>0</v>
      </c>
      <c r="C18" s="14">
        <v>-5.4328900000000004</v>
      </c>
      <c r="D18" s="14">
        <v>-9.0833999999999993</v>
      </c>
      <c r="E18" s="14">
        <v>-9.6839899999999997</v>
      </c>
      <c r="F18" s="14">
        <v>-10.627360000000001</v>
      </c>
      <c r="G18" s="14">
        <v>-11.16248</v>
      </c>
      <c r="H18" s="14">
        <v>-14.447593000000001</v>
      </c>
      <c r="I18" s="14">
        <v>-15.281244000000001</v>
      </c>
    </row>
    <row r="19" spans="1:9" ht="14.25" customHeight="1" x14ac:dyDescent="0.25">
      <c r="A19" s="8" t="s">
        <v>6</v>
      </c>
      <c r="B19" s="13">
        <v>4275.0847059999996</v>
      </c>
      <c r="C19" s="13">
        <v>8620.0738000000001</v>
      </c>
      <c r="D19" s="13">
        <v>14924.673045</v>
      </c>
      <c r="E19" s="13">
        <v>20195.911184000001</v>
      </c>
      <c r="F19" s="13">
        <v>26102.439484000002</v>
      </c>
      <c r="G19" s="13">
        <v>33079.795526000002</v>
      </c>
      <c r="H19" s="13">
        <v>40912.333714</v>
      </c>
      <c r="I19" s="13">
        <v>48276.978155999997</v>
      </c>
    </row>
    <row r="20" spans="1:9" ht="14.25" x14ac:dyDescent="0.25">
      <c r="A20" s="7" t="s">
        <v>7</v>
      </c>
      <c r="B20" s="13">
        <v>260.99175000000002</v>
      </c>
      <c r="C20" s="13">
        <v>395.07623999999998</v>
      </c>
      <c r="D20" s="13">
        <v>535.52366000000006</v>
      </c>
      <c r="E20" s="13">
        <v>1199.9753800000001</v>
      </c>
      <c r="F20" s="13">
        <v>2513.4197039999999</v>
      </c>
      <c r="G20" s="13">
        <v>4196.0292499999996</v>
      </c>
      <c r="H20" s="13">
        <v>4340.4788640000006</v>
      </c>
      <c r="I20" s="13">
        <v>7007.1356759999999</v>
      </c>
    </row>
    <row r="21" spans="1:9" ht="14.25" x14ac:dyDescent="0.25">
      <c r="A21" s="7" t="s">
        <v>8</v>
      </c>
      <c r="B21" s="13">
        <v>6518.8664140000001</v>
      </c>
      <c r="C21" s="13">
        <v>14276.13876</v>
      </c>
      <c r="D21" s="13">
        <v>23861.969991999998</v>
      </c>
      <c r="E21" s="13">
        <v>33483.1331499999</v>
      </c>
      <c r="F21" s="13">
        <v>42381.116263999997</v>
      </c>
      <c r="G21" s="13">
        <v>51881.247679999993</v>
      </c>
      <c r="H21" s="13">
        <v>60186.628233999996</v>
      </c>
      <c r="I21" s="13">
        <v>68834.463936999993</v>
      </c>
    </row>
    <row r="22" spans="1:9" ht="14.25" x14ac:dyDescent="0.25">
      <c r="A22" s="7"/>
      <c r="B22" s="13"/>
      <c r="C22" s="13"/>
      <c r="D22" s="13"/>
      <c r="E22" s="13"/>
      <c r="F22" s="13"/>
      <c r="G22" s="13"/>
      <c r="H22" s="13"/>
      <c r="I22" s="13"/>
    </row>
    <row r="23" spans="1:9" ht="16.5" x14ac:dyDescent="0.3">
      <c r="A23" s="6" t="s">
        <v>9</v>
      </c>
      <c r="B23" s="12">
        <f t="shared" ref="B23:C23" si="12">B24+B36</f>
        <v>115725.19447000002</v>
      </c>
      <c r="C23" s="12">
        <f t="shared" si="12"/>
        <v>320651.96393999999</v>
      </c>
      <c r="D23" s="12">
        <f t="shared" ref="D23:E23" si="13">D24+D36</f>
        <v>525873.82588999998</v>
      </c>
      <c r="E23" s="12">
        <f t="shared" si="13"/>
        <v>817126.21879000007</v>
      </c>
      <c r="F23" s="12">
        <f t="shared" ref="F23:G23" si="14">F24+F36</f>
        <v>1029064.9922300001</v>
      </c>
      <c r="G23" s="12">
        <f t="shared" si="14"/>
        <v>1232737.91689</v>
      </c>
      <c r="H23" s="12">
        <f t="shared" ref="H23:I23" si="15">H24+H36</f>
        <v>1495329.8132300002</v>
      </c>
      <c r="I23" s="12">
        <f t="shared" si="15"/>
        <v>1708576.54152</v>
      </c>
    </row>
    <row r="24" spans="1:9" ht="14.25" x14ac:dyDescent="0.25">
      <c r="A24" s="7" t="s">
        <v>10</v>
      </c>
      <c r="B24" s="13">
        <f t="shared" ref="B24:C24" si="16">B25+B26+B27+B30+B31+B32+B35</f>
        <v>114838.42352000001</v>
      </c>
      <c r="C24" s="13">
        <f t="shared" si="16"/>
        <v>284988.99212000001</v>
      </c>
      <c r="D24" s="13">
        <f t="shared" ref="D24:E24" si="17">D25+D26+D27+D30+D31+D32+D35</f>
        <v>460962.66471000004</v>
      </c>
      <c r="E24" s="13">
        <f t="shared" si="17"/>
        <v>731857.05550000002</v>
      </c>
      <c r="F24" s="13">
        <f t="shared" ref="F24:G24" si="18">F25+F26+F27+F30+F31+F32+F35</f>
        <v>912006.86738000007</v>
      </c>
      <c r="G24" s="13">
        <f t="shared" si="18"/>
        <v>1077851.8051700001</v>
      </c>
      <c r="H24" s="13">
        <f t="shared" ref="H24:I24" si="19">H25+H26+H27+H30+H31+H32+H35</f>
        <v>1290776.5983200003</v>
      </c>
      <c r="I24" s="13">
        <f t="shared" si="19"/>
        <v>1462872.83289</v>
      </c>
    </row>
    <row r="25" spans="1:9" x14ac:dyDescent="0.25">
      <c r="A25" s="10" t="s">
        <v>21</v>
      </c>
      <c r="B25" s="14">
        <v>9381.8510399999996</v>
      </c>
      <c r="C25" s="14">
        <v>26737.846980000002</v>
      </c>
      <c r="D25" s="14">
        <v>45190.959719999999</v>
      </c>
      <c r="E25" s="14">
        <v>63104.124280000004</v>
      </c>
      <c r="F25" s="14">
        <v>81148.966969999994</v>
      </c>
      <c r="G25" s="14">
        <v>103408.83129999999</v>
      </c>
      <c r="H25" s="14">
        <v>125086.20615000001</v>
      </c>
      <c r="I25" s="14">
        <v>145021.30947000001</v>
      </c>
    </row>
    <row r="26" spans="1:9" ht="15" customHeight="1" x14ac:dyDescent="0.25">
      <c r="A26" s="10" t="s">
        <v>22</v>
      </c>
      <c r="B26" s="14">
        <v>2235.6197400000001</v>
      </c>
      <c r="C26" s="14">
        <v>7385.0227500000001</v>
      </c>
      <c r="D26" s="14">
        <v>14623.161970000001</v>
      </c>
      <c r="E26" s="14">
        <v>23615.861770000003</v>
      </c>
      <c r="F26" s="14">
        <v>32513.171759999997</v>
      </c>
      <c r="G26" s="14">
        <v>41337.584399999992</v>
      </c>
      <c r="H26" s="14">
        <v>49837.973210000004</v>
      </c>
      <c r="I26" s="14">
        <v>59074.830180000004</v>
      </c>
    </row>
    <row r="27" spans="1:9" x14ac:dyDescent="0.25">
      <c r="A27" s="10" t="s">
        <v>23</v>
      </c>
      <c r="B27" s="14">
        <f t="shared" ref="B27:C27" si="20">B28+B29</f>
        <v>8329.2084300000006</v>
      </c>
      <c r="C27" s="14">
        <f t="shared" si="20"/>
        <v>20001.850999999999</v>
      </c>
      <c r="D27" s="14">
        <f t="shared" ref="D27:E27" si="21">D28+D29</f>
        <v>39641.622869999999</v>
      </c>
      <c r="E27" s="14">
        <f t="shared" si="21"/>
        <v>135439.22151999999</v>
      </c>
      <c r="F27" s="14">
        <f t="shared" ref="F27:G27" si="22">F28+F29</f>
        <v>149678.49157000001</v>
      </c>
      <c r="G27" s="14">
        <f t="shared" si="22"/>
        <v>153471.21854</v>
      </c>
      <c r="H27" s="14">
        <f t="shared" ref="H27:I27" si="23">H28+H29</f>
        <v>162133.38961000001</v>
      </c>
      <c r="I27" s="14">
        <f t="shared" si="23"/>
        <v>172833.86992999999</v>
      </c>
    </row>
    <row r="28" spans="1:9" x14ac:dyDescent="0.25">
      <c r="A28" s="9" t="s">
        <v>24</v>
      </c>
      <c r="B28" s="14">
        <v>1009.2561899999999</v>
      </c>
      <c r="C28" s="14">
        <v>5576.0802699999995</v>
      </c>
      <c r="D28" s="14">
        <v>14651.038289999999</v>
      </c>
      <c r="E28" s="14">
        <v>104202.58388999999</v>
      </c>
      <c r="F28" s="14">
        <v>105398.58824</v>
      </c>
      <c r="G28" s="14">
        <v>106488.42071999999</v>
      </c>
      <c r="H28" s="14">
        <v>107645.56615</v>
      </c>
      <c r="I28" s="14">
        <v>112075.55012</v>
      </c>
    </row>
    <row r="29" spans="1:9" x14ac:dyDescent="0.25">
      <c r="A29" s="9" t="s">
        <v>25</v>
      </c>
      <c r="B29" s="14">
        <v>7319.9522400000005</v>
      </c>
      <c r="C29" s="14">
        <v>14425.77073</v>
      </c>
      <c r="D29" s="14">
        <v>24990.584579999999</v>
      </c>
      <c r="E29" s="14">
        <v>31236.637629999997</v>
      </c>
      <c r="F29" s="14">
        <v>44279.903330000001</v>
      </c>
      <c r="G29" s="14">
        <v>46982.79782</v>
      </c>
      <c r="H29" s="14">
        <v>54487.82346</v>
      </c>
      <c r="I29" s="14">
        <v>60758.319810000001</v>
      </c>
    </row>
    <row r="30" spans="1:9" x14ac:dyDescent="0.25">
      <c r="A30" s="10" t="s">
        <v>26</v>
      </c>
      <c r="B30" s="14">
        <v>336.90180000000004</v>
      </c>
      <c r="C30" s="14">
        <v>18532.910159999999</v>
      </c>
      <c r="D30" s="14">
        <v>35311.747690000004</v>
      </c>
      <c r="E30" s="14">
        <v>50389.393889999999</v>
      </c>
      <c r="F30" s="14">
        <v>66894.035640000002</v>
      </c>
      <c r="G30" s="14">
        <v>82009.655150000006</v>
      </c>
      <c r="H30" s="14">
        <v>107133.04019999999</v>
      </c>
      <c r="I30" s="14">
        <v>115919.24769999999</v>
      </c>
    </row>
    <row r="31" spans="1:9" x14ac:dyDescent="0.25">
      <c r="A31" s="10" t="s">
        <v>27</v>
      </c>
      <c r="B31" s="14">
        <v>12247.126819999999</v>
      </c>
      <c r="C31" s="14">
        <v>35188.196490000002</v>
      </c>
      <c r="D31" s="14">
        <v>55654.144560000008</v>
      </c>
      <c r="E31" s="14">
        <v>78960.886800000007</v>
      </c>
      <c r="F31" s="14">
        <v>107678.80954999999</v>
      </c>
      <c r="G31" s="14">
        <v>127010.78197999999</v>
      </c>
      <c r="H31" s="14">
        <v>155052.22673999998</v>
      </c>
      <c r="I31" s="14">
        <v>182522.99967999998</v>
      </c>
    </row>
    <row r="32" spans="1:9" ht="27" x14ac:dyDescent="0.25">
      <c r="A32" s="10" t="s">
        <v>28</v>
      </c>
      <c r="B32" s="14">
        <f t="shared" ref="B32:C32" si="24">B33+B34</f>
        <v>77236.538830000005</v>
      </c>
      <c r="C32" s="14">
        <f t="shared" si="24"/>
        <v>157979.54139</v>
      </c>
      <c r="D32" s="14">
        <f t="shared" ref="D32:E32" si="25">D33+D34</f>
        <v>234215.77518</v>
      </c>
      <c r="E32" s="14">
        <f t="shared" si="25"/>
        <v>328598.98392000003</v>
      </c>
      <c r="F32" s="14">
        <f t="shared" ref="F32:G32" si="26">F33+F34</f>
        <v>405715.57438999997</v>
      </c>
      <c r="G32" s="14">
        <f t="shared" si="26"/>
        <v>483133.22548000002</v>
      </c>
      <c r="H32" s="14">
        <f t="shared" ref="H32:I32" si="27">H33+H34</f>
        <v>584576.96133000008</v>
      </c>
      <c r="I32" s="14">
        <f t="shared" si="27"/>
        <v>661530.09915000002</v>
      </c>
    </row>
    <row r="33" spans="1:9" ht="15" customHeight="1" x14ac:dyDescent="0.25">
      <c r="A33" s="9" t="s">
        <v>29</v>
      </c>
      <c r="B33" s="14">
        <v>33375.498829999997</v>
      </c>
      <c r="C33" s="14">
        <v>70236.936589999998</v>
      </c>
      <c r="D33" s="14">
        <v>105274.74762000001</v>
      </c>
      <c r="E33" s="14">
        <v>157129.14928000001</v>
      </c>
      <c r="F33" s="14">
        <v>192762.80082</v>
      </c>
      <c r="G33" s="14">
        <v>227186.10935000001</v>
      </c>
      <c r="H33" s="14">
        <v>283716.78902999999</v>
      </c>
      <c r="I33" s="14">
        <v>315226.41661000001</v>
      </c>
    </row>
    <row r="34" spans="1:9" x14ac:dyDescent="0.25">
      <c r="A34" s="9" t="s">
        <v>30</v>
      </c>
      <c r="B34" s="14">
        <v>43861.04</v>
      </c>
      <c r="C34" s="14">
        <v>87742.604800000001</v>
      </c>
      <c r="D34" s="14">
        <v>128941.02756</v>
      </c>
      <c r="E34" s="14">
        <v>171469.83463999999</v>
      </c>
      <c r="F34" s="14">
        <v>212952.77356999999</v>
      </c>
      <c r="G34" s="14">
        <v>255947.11613000001</v>
      </c>
      <c r="H34" s="14">
        <v>300860.17230000003</v>
      </c>
      <c r="I34" s="14">
        <v>346303.68254000001</v>
      </c>
    </row>
    <row r="35" spans="1:9" ht="15" customHeight="1" x14ac:dyDescent="0.25">
      <c r="A35" s="10" t="s">
        <v>31</v>
      </c>
      <c r="B35" s="14">
        <v>5071.1768600000005</v>
      </c>
      <c r="C35" s="14">
        <v>19163.623350000002</v>
      </c>
      <c r="D35" s="14">
        <v>36325.252719999997</v>
      </c>
      <c r="E35" s="14">
        <v>51748.583319999998</v>
      </c>
      <c r="F35" s="14">
        <v>68377.817500000005</v>
      </c>
      <c r="G35" s="14">
        <v>87480.508319999994</v>
      </c>
      <c r="H35" s="14">
        <v>106956.80108</v>
      </c>
      <c r="I35" s="14">
        <v>125970.47678</v>
      </c>
    </row>
    <row r="36" spans="1:9" ht="28.5" x14ac:dyDescent="0.25">
      <c r="A36" s="7" t="s">
        <v>32</v>
      </c>
      <c r="B36" s="13">
        <f t="shared" ref="B36:C36" si="28">B37+B38</f>
        <v>886.77094999999917</v>
      </c>
      <c r="C36" s="13">
        <f t="shared" si="28"/>
        <v>35662.971819999999</v>
      </c>
      <c r="D36" s="13">
        <f t="shared" ref="D36:E36" si="29">D37+D38</f>
        <v>64911.161179999996</v>
      </c>
      <c r="E36" s="13">
        <f t="shared" si="29"/>
        <v>85269.163290000011</v>
      </c>
      <c r="F36" s="13">
        <f t="shared" ref="F36:G36" si="30">F37+F38</f>
        <v>117058.12485000002</v>
      </c>
      <c r="G36" s="13">
        <f t="shared" si="30"/>
        <v>154886.11171999999</v>
      </c>
      <c r="H36" s="13">
        <f t="shared" ref="H36:I36" si="31">H37+H38</f>
        <v>204553.21490999995</v>
      </c>
      <c r="I36" s="13">
        <f t="shared" si="31"/>
        <v>245703.70863000001</v>
      </c>
    </row>
    <row r="37" spans="1:9" x14ac:dyDescent="0.25">
      <c r="A37" s="10" t="s">
        <v>33</v>
      </c>
      <c r="B37" s="14">
        <v>5034.3822699999992</v>
      </c>
      <c r="C37" s="14">
        <v>41755.419399999999</v>
      </c>
      <c r="D37" s="14">
        <v>71025.087719999996</v>
      </c>
      <c r="E37" s="14">
        <v>91971.645580000011</v>
      </c>
      <c r="F37" s="14">
        <v>123778.83398000002</v>
      </c>
      <c r="G37" s="14">
        <v>163743.75649999999</v>
      </c>
      <c r="H37" s="14">
        <v>213441.71190999995</v>
      </c>
      <c r="I37" s="14">
        <v>255980.01926</v>
      </c>
    </row>
    <row r="38" spans="1:9" ht="27.75" customHeight="1" x14ac:dyDescent="0.25">
      <c r="A38" s="10" t="s">
        <v>34</v>
      </c>
      <c r="B38" s="14">
        <v>-4147.61132</v>
      </c>
      <c r="C38" s="14">
        <v>-6092.44758</v>
      </c>
      <c r="D38" s="14">
        <v>-6113.9265400000004</v>
      </c>
      <c r="E38" s="14">
        <v>-6702.4822899999999</v>
      </c>
      <c r="F38" s="14">
        <v>-6720.7091300000002</v>
      </c>
      <c r="G38" s="14">
        <v>-8857.6447799999987</v>
      </c>
      <c r="H38" s="14">
        <v>-8888.4969999999994</v>
      </c>
      <c r="I38" s="14">
        <v>-10276.31063</v>
      </c>
    </row>
    <row r="39" spans="1:9" x14ac:dyDescent="0.25">
      <c r="A39" s="10"/>
      <c r="B39" s="14"/>
      <c r="C39" s="14"/>
      <c r="D39" s="14"/>
      <c r="E39" s="14"/>
      <c r="F39" s="14"/>
      <c r="G39" s="14"/>
      <c r="H39" s="14"/>
      <c r="I39" s="14"/>
    </row>
    <row r="40" spans="1:9" ht="16.5" x14ac:dyDescent="0.3">
      <c r="A40" s="6" t="s">
        <v>40</v>
      </c>
      <c r="B40" s="12">
        <f t="shared" ref="B40:C40" si="32">B23-B6</f>
        <v>-68645.825641999952</v>
      </c>
      <c r="C40" s="12">
        <f t="shared" si="32"/>
        <v>-3778.6411800000351</v>
      </c>
      <c r="D40" s="12">
        <f t="shared" ref="D40:E40" si="33">D23-D6</f>
        <v>868.58966200007126</v>
      </c>
      <c r="E40" s="12">
        <f t="shared" si="33"/>
        <v>-46313.116739999619</v>
      </c>
      <c r="F40" s="12">
        <f t="shared" ref="F40:G40" si="34">F23-F6</f>
        <v>64.472460000077263</v>
      </c>
      <c r="G40" s="12">
        <f t="shared" si="34"/>
        <v>-10977.747439999832</v>
      </c>
      <c r="H40" s="12">
        <f t="shared" ref="H40:I40" si="35">H23-H6</f>
        <v>58033.720546000404</v>
      </c>
      <c r="I40" s="12">
        <f t="shared" si="35"/>
        <v>84573.566270999843</v>
      </c>
    </row>
    <row r="41" spans="1:9" ht="33" x14ac:dyDescent="0.3">
      <c r="A41" s="6" t="s">
        <v>35</v>
      </c>
      <c r="B41" s="12">
        <f t="shared" ref="B41:C41" si="36">B42+B45</f>
        <v>-68645.825677300003</v>
      </c>
      <c r="C41" s="12">
        <f t="shared" si="36"/>
        <v>-3778.6411999999982</v>
      </c>
      <c r="D41" s="12">
        <f t="shared" ref="D41:E41" si="37">D42+D45</f>
        <v>868.58966689999579</v>
      </c>
      <c r="E41" s="12">
        <f t="shared" si="37"/>
        <v>-46313.116757399999</v>
      </c>
      <c r="F41" s="12">
        <f t="shared" ref="F41:G41" si="38">F42+F45</f>
        <v>64.472432600006869</v>
      </c>
      <c r="G41" s="12">
        <f t="shared" si="38"/>
        <v>-10977.747494999974</v>
      </c>
      <c r="H41" s="12">
        <f t="shared" ref="H41:I41" si="39">H42+H45</f>
        <v>58033.720552599996</v>
      </c>
      <c r="I41" s="12">
        <f t="shared" si="39"/>
        <v>84573.566249999974</v>
      </c>
    </row>
    <row r="42" spans="1:9" ht="14.25" x14ac:dyDescent="0.25">
      <c r="A42" s="7" t="s">
        <v>37</v>
      </c>
      <c r="B42" s="15">
        <f t="shared" ref="B42:C42" si="40">B43+B44</f>
        <v>-63809.977747299999</v>
      </c>
      <c r="C42" s="15">
        <f t="shared" si="40"/>
        <v>20642.59618</v>
      </c>
      <c r="D42" s="15">
        <f t="shared" ref="D42:E42" si="41">D43+D44</f>
        <v>30342.609584299993</v>
      </c>
      <c r="E42" s="15">
        <f t="shared" si="41"/>
        <v>-6492.7209399999992</v>
      </c>
      <c r="F42" s="15">
        <f t="shared" ref="F42:G42" si="42">F43+F44</f>
        <v>60895.175330000005</v>
      </c>
      <c r="G42" s="15">
        <f t="shared" si="42"/>
        <v>46239.539972400016</v>
      </c>
      <c r="H42" s="15">
        <f t="shared" ref="H42:I42" si="43">H43+H44</f>
        <v>119069.25504</v>
      </c>
      <c r="I42" s="15">
        <f t="shared" si="43"/>
        <v>163618.69030999998</v>
      </c>
    </row>
    <row r="43" spans="1:9" x14ac:dyDescent="0.25">
      <c r="A43" s="10" t="s">
        <v>38</v>
      </c>
      <c r="B43" s="14">
        <v>45995.004090000002</v>
      </c>
      <c r="C43" s="14">
        <v>80322.772989999998</v>
      </c>
      <c r="D43" s="14">
        <v>118823.06026</v>
      </c>
      <c r="E43" s="14">
        <v>69531.933950000006</v>
      </c>
      <c r="F43" s="14">
        <v>98263.257190000004</v>
      </c>
      <c r="G43" s="14">
        <v>128427.04687000001</v>
      </c>
      <c r="H43" s="14">
        <v>191094.83366999999</v>
      </c>
      <c r="I43" s="14">
        <v>222193.53735999999</v>
      </c>
    </row>
    <row r="44" spans="1:9" x14ac:dyDescent="0.25">
      <c r="A44" s="10" t="s">
        <v>39</v>
      </c>
      <c r="B44" s="14">
        <v>-109804.9818373</v>
      </c>
      <c r="C44" s="14">
        <v>-59680.176809999997</v>
      </c>
      <c r="D44" s="14">
        <v>-88480.450675700005</v>
      </c>
      <c r="E44" s="14">
        <v>-76024.654890000005</v>
      </c>
      <c r="F44" s="14">
        <v>-37368.081859999998</v>
      </c>
      <c r="G44" s="14">
        <v>-82187.506897599989</v>
      </c>
      <c r="H44" s="14">
        <v>-72025.578629999989</v>
      </c>
      <c r="I44" s="14">
        <v>-58574.847049999997</v>
      </c>
    </row>
    <row r="45" spans="1:9" ht="14.25" x14ac:dyDescent="0.25">
      <c r="A45" s="7" t="s">
        <v>36</v>
      </c>
      <c r="B45" s="15">
        <f t="shared" ref="B45:C45" si="44">B46+B47</f>
        <v>-4835.8479299999999</v>
      </c>
      <c r="C45" s="15">
        <f t="shared" si="44"/>
        <v>-24421.237379999999</v>
      </c>
      <c r="D45" s="15">
        <f t="shared" ref="D45:E45" si="45">D46+D47</f>
        <v>-29474.019917399997</v>
      </c>
      <c r="E45" s="15">
        <f t="shared" si="45"/>
        <v>-39820.3958174</v>
      </c>
      <c r="F45" s="15">
        <f t="shared" ref="F45:G45" si="46">F46+F47</f>
        <v>-60830.702897399999</v>
      </c>
      <c r="G45" s="15">
        <f t="shared" si="46"/>
        <v>-57217.28746739999</v>
      </c>
      <c r="H45" s="15">
        <f t="shared" ref="H45:I45" si="47">H46+H47</f>
        <v>-61035.534487400007</v>
      </c>
      <c r="I45" s="15">
        <f t="shared" si="47"/>
        <v>-79045.124060000002</v>
      </c>
    </row>
    <row r="46" spans="1:9" x14ac:dyDescent="0.25">
      <c r="A46" s="10" t="s">
        <v>38</v>
      </c>
      <c r="B46" s="14">
        <v>-4806.4466499999999</v>
      </c>
      <c r="C46" s="14">
        <v>-22928.0226</v>
      </c>
      <c r="D46" s="14">
        <v>-29005.218379999998</v>
      </c>
      <c r="E46" s="14">
        <v>-36926.488870000001</v>
      </c>
      <c r="F46" s="14">
        <v>-56488.075120000001</v>
      </c>
      <c r="G46" s="14">
        <v>-52212.398489999992</v>
      </c>
      <c r="H46" s="14">
        <v>-56725.385740000005</v>
      </c>
      <c r="I46" s="14">
        <v>-66883.737130000009</v>
      </c>
    </row>
    <row r="47" spans="1:9" x14ac:dyDescent="0.25">
      <c r="A47" s="10" t="s">
        <v>39</v>
      </c>
      <c r="B47" s="14">
        <v>-29.40128</v>
      </c>
      <c r="C47" s="14">
        <v>-1493.21478</v>
      </c>
      <c r="D47" s="14">
        <v>-468.80153740000003</v>
      </c>
      <c r="E47" s="14">
        <v>-2893.9069474000003</v>
      </c>
      <c r="F47" s="14">
        <v>-4342.6277774</v>
      </c>
      <c r="G47" s="14">
        <v>-5004.8889773999999</v>
      </c>
      <c r="H47" s="14">
        <v>-4310.1487474000005</v>
      </c>
      <c r="I47" s="14">
        <v>-12161.386930000001</v>
      </c>
    </row>
    <row r="50" spans="1:2" x14ac:dyDescent="0.25">
      <c r="A50" s="16"/>
      <c r="B50" s="16"/>
    </row>
    <row r="56" spans="1:2" ht="15" customHeight="1" x14ac:dyDescent="0.25"/>
    <row r="59" spans="1:2" ht="15" customHeight="1" x14ac:dyDescent="0.25"/>
    <row r="87" ht="46.5" customHeight="1" x14ac:dyDescent="0.25"/>
    <row r="88" ht="22.5" customHeight="1" x14ac:dyDescent="0.25"/>
    <row r="89" ht="14.25" customHeight="1" x14ac:dyDescent="0.25"/>
    <row r="90" ht="15.75" customHeigh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14" ht="36.75" customHeight="1" x14ac:dyDescent="0.25"/>
  </sheetData>
  <printOptions gridLines="1"/>
  <pageMargins left="0.78" right="0.25" top="0.37" bottom="0.42" header="0.3" footer="0.3"/>
  <pageSetup paperSize="9" orientation="portrait" horizontalDpi="4294967294" verticalDpi="4294967294" r:id="rId1"/>
  <headerFooter alignWithMargins="0"/>
  <ignoredErrors>
    <ignoredError sqref="B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Ghaytanjyan</dc:creator>
  <cp:lastModifiedBy>Emma Ghaytanjyan</cp:lastModifiedBy>
  <cp:lastPrinted>2022-02-22T13:44:29Z</cp:lastPrinted>
  <dcterms:created xsi:type="dcterms:W3CDTF">2022-02-21T11:33:35Z</dcterms:created>
  <dcterms:modified xsi:type="dcterms:W3CDTF">2024-09-19T12:08:27Z</dcterms:modified>
  <cp:keywords>https://mul2-minfin.gov.am/tasks/882892/oneclick/437ea290ebb2e682fe39b6a536e18cd523de500e811b5ac70465f4fc8e7c7d8c.xlsx?token=62c1379bd5198ae1d95b94aa69a3c9a9</cp:keywords>
</cp:coreProperties>
</file>