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unctional" sheetId="1" r:id="rId1"/>
  </sheets>
  <definedNames>
    <definedName name="_xlnm.Print_Titles" localSheetId="0">'functional'!$6:$6</definedName>
  </definedNames>
  <calcPr fullCalcOnLoad="1"/>
</workbook>
</file>

<file path=xl/sharedStrings.xml><?xml version="1.0" encoding="utf-8"?>
<sst xmlns="http://schemas.openxmlformats.org/spreadsheetml/2006/main" count="191" uniqueCount="148">
  <si>
    <t>ՀԱՇՎԵՏՎՈՒԹՅՈՒՆ</t>
  </si>
  <si>
    <t>Հայաստանի Հանրապետության 2014 թվականի պետական բյուջեի ծախսերի կատարման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</si>
  <si>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</si>
  <si>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</si>
  <si>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</si>
  <si>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</si>
  <si>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</si>
  <si>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</si>
  <si>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>Տարեկա ճշտված պլան²</t>
  </si>
  <si>
    <t>Փաստ</t>
  </si>
  <si>
    <t>Կատարման %-ը ճշտված պլանի նկատմամբ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</si>
  <si>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</si>
  <si>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</si>
  <si>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</si>
  <si>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</si>
  <si>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</si>
  <si>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</si>
  <si>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</si>
  <si>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</si>
  <si>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</si>
  <si>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</si>
  <si>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</si>
  <si>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</si>
  <si>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</si>
  <si>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</si>
  <si>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</si>
  <si>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</si>
  <si>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</si>
  <si>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</si>
  <si>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</si>
  <si>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</si>
  <si>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</si>
  <si>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</si>
  <si>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</si>
  <si>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</si>
  <si>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</si>
  <si>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</si>
  <si>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</si>
  <si>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</si>
  <si>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</si>
  <si>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</si>
  <si>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</si>
  <si>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</si>
  <si>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</si>
  <si>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</si>
  <si>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</si>
  <si>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</si>
  <si>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</si>
  <si>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</si>
  <si>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</si>
  <si>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</si>
  <si>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</si>
  <si>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</si>
  <si>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</si>
  <si>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</si>
  <si>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</si>
  <si>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</si>
  <si>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</si>
  <si>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</si>
  <si>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</si>
  <si>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</si>
  <si>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</si>
  <si>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</si>
  <si>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</si>
  <si>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</si>
  <si>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</si>
  <si>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</si>
  <si>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</si>
  <si>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</si>
  <si>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</si>
  <si>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</si>
  <si>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</si>
  <si>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</si>
  <si>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</si>
  <si>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</si>
  <si>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</si>
  <si>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</si>
  <si>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</si>
  <si>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</si>
  <si>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</si>
  <si>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</si>
  <si>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</si>
  <si>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</si>
  <si>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</si>
  <si>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</si>
  <si>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</si>
  <si>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</si>
  <si>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</si>
  <si>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</si>
  <si>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</si>
  <si>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</si>
  <si>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</si>
  <si>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</si>
  <si>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</si>
  <si>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</si>
  <si>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</si>
  <si>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</si>
  <si>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</si>
  <si>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</si>
  <si>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</si>
  <si>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</si>
  <si>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</si>
  <si>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</si>
  <si>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</si>
  <si>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</si>
  <si>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Ռադիո-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</si>
  <si>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</si>
  <si>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</si>
  <si>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</si>
  <si>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</si>
  <si>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</si>
  <si>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</si>
  <si>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</si>
  <si>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</si>
  <si>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</si>
  <si>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</si>
  <si>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</si>
  <si>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</si>
  <si>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</si>
  <si>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</si>
  <si>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</si>
  <si>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</si>
  <si>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</si>
  <si>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</si>
  <si>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</si>
  <si>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</si>
  <si>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</si>
  <si>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</si>
  <si>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</si>
  <si>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</si>
  <si>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</si>
  <si>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</si>
  <si>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</si>
  <si>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</si>
  <si>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</si>
  <si>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</si>
  <si>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</si>
  <si>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</si>
  <si>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</si>
  <si>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</si>
  <si>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</si>
  <si>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</si>
  <si>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</si>
  <si>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</si>
  <si>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</si>
  <si>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</si>
  <si>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¹ Հաստատված է «Հայաստանի Հանրապետության 2014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</si>
  <si>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 կատարված փոփոխությունները: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</si>
</sst>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.0_);_(* \(#,##0.0\);_(* &quot;-&quot;??_);_(@_)"/>
    <numFmt numFmtId="179" formatCode="00"/>
    <numFmt numFmtId="180" formatCode="_(* #,##0.0_);_(* \(#,##0.0\);_(* &quot;-&quot;?_);_(@_)"/>
    <numFmt numFmtId="181" formatCode="#,##0.0"/>
    <numFmt numFmtId="182" formatCode="_(* #,##0_);_(* \(#,##0\);_(* &quot;-&quot;??_);_(@_)"/>
    <numFmt numFmtId="183" formatCode="0.0%"/>
    <numFmt numFmtId="184" formatCode="_(* #,##0.00_);_(* \(#,##0.00\);_(* &quot;-&quot;?_);_(@_)"/>
    <numFmt numFmtId="185" formatCode="#,##0.00\ 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&quot;  &quot;;[Red]\-#,##0.00&quot;  &quot;"/>
    <numFmt numFmtId="191" formatCode="#,##0&quot;  &quot;;[Red]\-#,##0&quot;  &quot;"/>
    <numFmt numFmtId="192" formatCode="_-* #,##0.00\ \ _-;\-* #,##0.00\ \ _-;_-* &quot;-&quot;??\ \ _-;_-@_-"/>
    <numFmt numFmtId="193" formatCode="_(* #,##0.000_);_(* \(#,##0.000\);_(* &quot;-&quot;???_);_(@_)"/>
    <numFmt numFmtId="194" formatCode="_(* #,##0.000_);_(* \(#,##0.000\);_(* &quot;-&quot;??_);_(@_)"/>
  </numFmts>
  <fonts count="49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18" fillId="38" borderId="8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0" applyNumberFormat="0" applyAlignment="0" applyProtection="0"/>
    <xf numFmtId="0" fontId="35" fillId="49" borderId="11" applyNumberFormat="0" applyAlignment="0" applyProtection="0"/>
    <xf numFmtId="0" fontId="36" fillId="49" borderId="10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50" borderId="16" applyNumberFormat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6" fillId="0" borderId="18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178" fontId="26" fillId="0" borderId="0" xfId="105" applyNumberFormat="1" applyFont="1" applyFill="1" applyAlignment="1">
      <alignment wrapText="1"/>
    </xf>
    <xf numFmtId="0" fontId="27" fillId="0" borderId="19" xfId="0" applyFont="1" applyFill="1" applyBorder="1" applyAlignment="1">
      <alignment textRotation="90"/>
    </xf>
    <xf numFmtId="0" fontId="25" fillId="0" borderId="20" xfId="0" applyFont="1" applyFill="1" applyBorder="1" applyAlignment="1">
      <alignment/>
    </xf>
    <xf numFmtId="178" fontId="27" fillId="0" borderId="19" xfId="105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178" fontId="27" fillId="0" borderId="22" xfId="105" applyNumberFormat="1" applyFont="1" applyFill="1" applyBorder="1" applyAlignment="1">
      <alignment vertical="center"/>
    </xf>
    <xf numFmtId="183" fontId="27" fillId="0" borderId="24" xfId="101" applyNumberFormat="1" applyFont="1" applyFill="1" applyBorder="1" applyAlignment="1">
      <alignment vertical="center"/>
    </xf>
    <xf numFmtId="178" fontId="25" fillId="0" borderId="22" xfId="105" applyNumberFormat="1" applyFont="1" applyFill="1" applyBorder="1" applyAlignment="1">
      <alignment vertical="center"/>
    </xf>
    <xf numFmtId="178" fontId="25" fillId="0" borderId="23" xfId="105" applyNumberFormat="1" applyFont="1" applyFill="1" applyBorder="1" applyAlignment="1">
      <alignment vertical="center"/>
    </xf>
    <xf numFmtId="178" fontId="25" fillId="0" borderId="0" xfId="105" applyNumberFormat="1" applyFont="1" applyFill="1" applyAlignment="1">
      <alignment/>
    </xf>
    <xf numFmtId="179" fontId="27" fillId="0" borderId="22" xfId="70" applyNumberFormat="1" applyFont="1" applyFill="1" applyBorder="1" applyAlignment="1">
      <alignment vertical="center"/>
      <protection/>
    </xf>
    <xf numFmtId="0" fontId="27" fillId="0" borderId="22" xfId="70" applyFont="1" applyFill="1" applyBorder="1" applyAlignment="1">
      <alignment vertical="center"/>
      <protection/>
    </xf>
    <xf numFmtId="0" fontId="27" fillId="0" borderId="23" xfId="70" applyFont="1" applyFill="1" applyBorder="1" applyAlignment="1">
      <alignment vertical="center" wrapText="1"/>
      <protection/>
    </xf>
    <xf numFmtId="183" fontId="27" fillId="0" borderId="22" xfId="101" applyNumberFormat="1" applyFont="1" applyFill="1" applyBorder="1" applyAlignment="1">
      <alignment vertical="center"/>
    </xf>
    <xf numFmtId="0" fontId="25" fillId="0" borderId="23" xfId="70" applyFont="1" applyFill="1" applyBorder="1" applyAlignment="1">
      <alignment vertical="center"/>
      <protection/>
    </xf>
    <xf numFmtId="183" fontId="25" fillId="0" borderId="22" xfId="101" applyNumberFormat="1" applyFont="1" applyFill="1" applyBorder="1" applyAlignment="1">
      <alignment vertical="center"/>
    </xf>
    <xf numFmtId="0" fontId="25" fillId="0" borderId="23" xfId="70" applyFont="1" applyFill="1" applyBorder="1" applyAlignment="1">
      <alignment horizontal="left" vertical="center" wrapText="1"/>
      <protection/>
    </xf>
    <xf numFmtId="0" fontId="25" fillId="0" borderId="23" xfId="70" applyFont="1" applyFill="1" applyBorder="1" applyAlignment="1">
      <alignment vertical="center" wrapText="1"/>
      <protection/>
    </xf>
    <xf numFmtId="179" fontId="27" fillId="0" borderId="23" xfId="70" applyNumberFormat="1" applyFont="1" applyFill="1" applyBorder="1" applyAlignment="1">
      <alignment vertical="center"/>
      <protection/>
    </xf>
    <xf numFmtId="179" fontId="27" fillId="0" borderId="0" xfId="70" applyNumberFormat="1" applyFont="1" applyFill="1" applyBorder="1" applyAlignment="1">
      <alignment vertical="center"/>
      <protection/>
    </xf>
    <xf numFmtId="0" fontId="25" fillId="0" borderId="0" xfId="70" applyNumberFormat="1" applyFont="1" applyFill="1" applyAlignment="1">
      <alignment horizontal="left" vertical="center" wrapText="1"/>
      <protection/>
    </xf>
    <xf numFmtId="178" fontId="25" fillId="0" borderId="22" xfId="105" applyNumberFormat="1" applyFont="1" applyFill="1" applyBorder="1" applyAlignment="1">
      <alignment horizontal="right" vertical="center"/>
    </xf>
    <xf numFmtId="179" fontId="25" fillId="0" borderId="23" xfId="70" applyNumberFormat="1" applyFont="1" applyFill="1" applyBorder="1" applyAlignment="1">
      <alignment vertical="center" wrapText="1"/>
      <protection/>
    </xf>
    <xf numFmtId="0" fontId="27" fillId="0" borderId="23" xfId="70" applyFont="1" applyFill="1" applyBorder="1" applyAlignment="1">
      <alignment vertical="center"/>
      <protection/>
    </xf>
    <xf numFmtId="0" fontId="27" fillId="0" borderId="23" xfId="70" applyNumberFormat="1" applyFont="1" applyFill="1" applyBorder="1" applyAlignment="1">
      <alignment horizontal="left" vertical="center" wrapText="1"/>
      <protection/>
    </xf>
    <xf numFmtId="0" fontId="25" fillId="0" borderId="23" xfId="70" applyNumberFormat="1" applyFont="1" applyFill="1" applyBorder="1" applyAlignment="1">
      <alignment horizontal="left" vertical="center" wrapText="1"/>
      <protection/>
    </xf>
    <xf numFmtId="179" fontId="27" fillId="0" borderId="25" xfId="70" applyNumberFormat="1" applyFont="1" applyFill="1" applyBorder="1" applyAlignment="1">
      <alignment vertical="center"/>
      <protection/>
    </xf>
    <xf numFmtId="0" fontId="25" fillId="0" borderId="26" xfId="70" applyFont="1" applyFill="1" applyBorder="1" applyAlignment="1">
      <alignment vertical="center" wrapText="1"/>
      <protection/>
    </xf>
    <xf numFmtId="178" fontId="25" fillId="0" borderId="25" xfId="105" applyNumberFormat="1" applyFont="1" applyFill="1" applyBorder="1" applyAlignment="1">
      <alignment vertical="center"/>
    </xf>
    <xf numFmtId="183" fontId="25" fillId="0" borderId="25" xfId="101" applyNumberFormat="1" applyFont="1" applyFill="1" applyBorder="1" applyAlignment="1">
      <alignment vertical="center"/>
    </xf>
    <xf numFmtId="0" fontId="25" fillId="0" borderId="0" xfId="70" applyFont="1" applyFill="1">
      <alignment/>
      <protection/>
    </xf>
    <xf numFmtId="0" fontId="25" fillId="0" borderId="0" xfId="70" applyFont="1" applyFill="1" applyBorder="1" applyAlignment="1">
      <alignment/>
      <protection/>
    </xf>
    <xf numFmtId="178" fontId="25" fillId="0" borderId="0" xfId="105" applyNumberFormat="1" applyFont="1" applyFill="1" applyBorder="1" applyAlignment="1">
      <alignment vertical="center"/>
    </xf>
    <xf numFmtId="178" fontId="25" fillId="0" borderId="0" xfId="105" applyNumberFormat="1" applyFont="1" applyFill="1" applyAlignment="1">
      <alignment vertical="center"/>
    </xf>
    <xf numFmtId="0" fontId="25" fillId="0" borderId="0" xfId="70" applyFont="1" applyFill="1" applyBorder="1">
      <alignment/>
      <protection/>
    </xf>
    <xf numFmtId="178" fontId="25" fillId="0" borderId="0" xfId="105" applyNumberFormat="1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0" xfId="70" applyFont="1" applyFill="1" applyAlignment="1">
      <alignment horizontal="left" wrapText="1"/>
      <protection/>
    </xf>
    <xf numFmtId="0" fontId="25" fillId="0" borderId="0" xfId="70" applyFont="1" applyFill="1" applyAlignment="1">
      <alignment wrapText="1"/>
      <protection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95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functional_1" xfId="70"/>
    <cellStyle name="Note" xfId="71"/>
    <cellStyle name="Output" xfId="72"/>
    <cellStyle name="Style 1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00390625" style="2" bestFit="1" customWidth="1"/>
    <col min="2" max="3" width="4.8515625" style="2" bestFit="1" customWidth="1"/>
    <col min="4" max="4" width="50.140625" style="42" customWidth="1"/>
    <col min="5" max="5" width="16.421875" style="15" customWidth="1"/>
    <col min="6" max="6" width="17.00390625" style="2" customWidth="1"/>
    <col min="7" max="7" width="17.00390625" style="15" customWidth="1"/>
    <col min="8" max="8" width="8.421875" style="15" customWidth="1"/>
    <col min="9" max="16384" width="9.140625" style="2" customWidth="1"/>
  </cols>
  <sheetData>
    <row r="1" spans="1:8" s="1" customFormat="1" ht="1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s="1" customFormat="1" ht="17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2.75" customHeight="1">
      <c r="A3" s="46" t="s">
        <v>2</v>
      </c>
      <c r="B3" s="46"/>
      <c r="C3" s="46"/>
      <c r="D3" s="46"/>
      <c r="E3" s="46"/>
      <c r="F3" s="46"/>
      <c r="G3" s="46"/>
      <c r="H3" s="46"/>
    </row>
    <row r="4" spans="1:8" ht="12.75" customHeight="1">
      <c r="A4" s="47" t="s">
        <v>3</v>
      </c>
      <c r="B4" s="47"/>
      <c r="C4" s="47"/>
      <c r="D4" s="47"/>
      <c r="E4" s="47"/>
      <c r="F4" s="47"/>
      <c r="G4" s="47"/>
      <c r="H4" s="47"/>
    </row>
    <row r="5" spans="1:8" ht="12.75" customHeight="1">
      <c r="A5" s="3"/>
      <c r="B5" s="3"/>
      <c r="C5" s="3"/>
      <c r="D5" s="3"/>
      <c r="E5" s="4"/>
      <c r="F5" s="3"/>
      <c r="G5" s="4"/>
      <c r="H5" s="4"/>
    </row>
    <row r="6" spans="1:8" ht="102.75" customHeight="1">
      <c r="A6" s="5" t="s">
        <v>4</v>
      </c>
      <c r="B6" s="5" t="s">
        <v>5</v>
      </c>
      <c r="C6" s="5" t="s">
        <v>6</v>
      </c>
      <c r="D6" s="6"/>
      <c r="E6" s="7" t="s">
        <v>7</v>
      </c>
      <c r="F6" s="8" t="s">
        <v>8</v>
      </c>
      <c r="G6" s="7" t="s">
        <v>9</v>
      </c>
      <c r="H6" s="7" t="s">
        <v>10</v>
      </c>
    </row>
    <row r="7" spans="1:8" ht="14.25">
      <c r="A7" s="9"/>
      <c r="B7" s="9"/>
      <c r="C7" s="9"/>
      <c r="D7" s="10" t="s">
        <v>11</v>
      </c>
      <c r="E7" s="11">
        <f>E9+E29+E39+E55+E83+E93+E101+E119+E140+E161+E181</f>
        <v>1246437412</v>
      </c>
      <c r="F7" s="11">
        <f>F9+F29+F39+F55+F83+F93+F101+F119+F140+F161+F181</f>
        <v>1294493160.1399999</v>
      </c>
      <c r="G7" s="11">
        <f>G9+G29+G39+G55+G83+G93+G101+G119+G140+G161+G181</f>
        <v>1235053437.5299997</v>
      </c>
      <c r="H7" s="12">
        <f>G7/F7</f>
        <v>0.9540826290626583</v>
      </c>
    </row>
    <row r="8" spans="1:8" s="15" customFormat="1" ht="13.5">
      <c r="A8" s="13"/>
      <c r="B8" s="13"/>
      <c r="C8" s="13"/>
      <c r="D8" s="14" t="s">
        <v>12</v>
      </c>
      <c r="E8" s="13"/>
      <c r="F8" s="13"/>
      <c r="G8" s="13"/>
      <c r="H8" s="13"/>
    </row>
    <row r="9" spans="1:8" ht="28.5">
      <c r="A9" s="16">
        <v>1</v>
      </c>
      <c r="B9" s="16"/>
      <c r="C9" s="17"/>
      <c r="D9" s="18" t="s">
        <v>13</v>
      </c>
      <c r="E9" s="11">
        <f>E11+E15+E19+E21+E23+E25+E27</f>
        <v>218316442.3</v>
      </c>
      <c r="F9" s="11">
        <f>F11+F15+F19+F21+F23+F25+F27</f>
        <v>225171724.03000003</v>
      </c>
      <c r="G9" s="11">
        <f>G11+G15+G19+G21+G23+G25+G27</f>
        <v>217276107.57999998</v>
      </c>
      <c r="H9" s="19">
        <f>G9/F9</f>
        <v>0.9649351334675215</v>
      </c>
    </row>
    <row r="10" spans="1:8" ht="14.25">
      <c r="A10" s="16"/>
      <c r="B10" s="16"/>
      <c r="C10" s="17"/>
      <c r="D10" s="20" t="s">
        <v>12</v>
      </c>
      <c r="E10" s="13"/>
      <c r="F10" s="13"/>
      <c r="G10" s="13"/>
      <c r="H10" s="21"/>
    </row>
    <row r="11" spans="1:8" ht="51" customHeight="1">
      <c r="A11" s="16"/>
      <c r="B11" s="16">
        <v>1</v>
      </c>
      <c r="C11" s="16"/>
      <c r="D11" s="22" t="s">
        <v>14</v>
      </c>
      <c r="E11" s="13">
        <f>SUM(E12:E14)</f>
        <v>86980138.3</v>
      </c>
      <c r="F11" s="13">
        <f>SUM(F12:F14)</f>
        <v>94744319.83</v>
      </c>
      <c r="G11" s="13">
        <f>SUM(G12:G14)</f>
        <v>90698431.22</v>
      </c>
      <c r="H11" s="21">
        <f>G11/F11</f>
        <v>0.9572967686373225</v>
      </c>
    </row>
    <row r="12" spans="1:8" ht="34.5" customHeight="1">
      <c r="A12" s="16"/>
      <c r="B12" s="16"/>
      <c r="C12" s="16">
        <v>1</v>
      </c>
      <c r="D12" s="22" t="s">
        <v>15</v>
      </c>
      <c r="E12" s="13">
        <v>17910570.7</v>
      </c>
      <c r="F12" s="13">
        <v>18299346.6</v>
      </c>
      <c r="G12" s="13">
        <v>17738348.7</v>
      </c>
      <c r="H12" s="21">
        <f aca="true" t="shared" si="0" ref="H12:H72">G12/F12</f>
        <v>0.969343282453593</v>
      </c>
    </row>
    <row r="13" spans="1:8" ht="18.75" customHeight="1">
      <c r="A13" s="16"/>
      <c r="B13" s="16"/>
      <c r="C13" s="16">
        <v>2</v>
      </c>
      <c r="D13" s="22" t="s">
        <v>16</v>
      </c>
      <c r="E13" s="13">
        <v>56985443.3</v>
      </c>
      <c r="F13" s="13">
        <v>63103964.4</v>
      </c>
      <c r="G13" s="13">
        <v>59792022.81</v>
      </c>
      <c r="H13" s="21">
        <f t="shared" si="0"/>
        <v>0.9475161089879165</v>
      </c>
    </row>
    <row r="14" spans="1:8" ht="18.75" customHeight="1">
      <c r="A14" s="16"/>
      <c r="B14" s="16"/>
      <c r="C14" s="16">
        <v>3</v>
      </c>
      <c r="D14" s="22" t="s">
        <v>17</v>
      </c>
      <c r="E14" s="13">
        <v>12084124.3</v>
      </c>
      <c r="F14" s="13">
        <v>13341008.83</v>
      </c>
      <c r="G14" s="13">
        <v>13168059.71</v>
      </c>
      <c r="H14" s="21">
        <f t="shared" si="0"/>
        <v>0.9870362787249576</v>
      </c>
    </row>
    <row r="15" spans="1:8" ht="14.25">
      <c r="A15" s="16"/>
      <c r="B15" s="16">
        <v>3</v>
      </c>
      <c r="C15" s="16"/>
      <c r="D15" s="22" t="s">
        <v>18</v>
      </c>
      <c r="E15" s="13">
        <f>SUM(E16:E18)</f>
        <v>3120949.4000000004</v>
      </c>
      <c r="F15" s="13">
        <f>SUM(F16:F18)</f>
        <v>3190417.7</v>
      </c>
      <c r="G15" s="13">
        <f>SUM(G16:G18)</f>
        <v>3125953.83</v>
      </c>
      <c r="H15" s="21">
        <f t="shared" si="0"/>
        <v>0.9797945359944561</v>
      </c>
    </row>
    <row r="16" spans="1:8" ht="27">
      <c r="A16" s="16"/>
      <c r="B16" s="16"/>
      <c r="C16" s="16">
        <v>1</v>
      </c>
      <c r="D16" s="22" t="s">
        <v>19</v>
      </c>
      <c r="E16" s="13">
        <v>599461.8</v>
      </c>
      <c r="F16" s="13">
        <v>628404.1</v>
      </c>
      <c r="G16" s="13">
        <v>600974.68</v>
      </c>
      <c r="H16" s="21">
        <f t="shared" si="0"/>
        <v>0.9563506667127093</v>
      </c>
    </row>
    <row r="17" spans="1:8" ht="27">
      <c r="A17" s="16"/>
      <c r="B17" s="16"/>
      <c r="C17" s="16">
        <v>2</v>
      </c>
      <c r="D17" s="22" t="s">
        <v>20</v>
      </c>
      <c r="E17" s="13">
        <v>1543840.1</v>
      </c>
      <c r="F17" s="13">
        <v>1584366.1</v>
      </c>
      <c r="G17" s="13">
        <v>1555706.06</v>
      </c>
      <c r="H17" s="21">
        <f t="shared" si="0"/>
        <v>0.9819107212657479</v>
      </c>
    </row>
    <row r="18" spans="1:8" ht="33.75" customHeight="1">
      <c r="A18" s="16"/>
      <c r="B18" s="16"/>
      <c r="C18" s="16">
        <v>3</v>
      </c>
      <c r="D18" s="22" t="s">
        <v>21</v>
      </c>
      <c r="E18" s="13">
        <v>977647.5</v>
      </c>
      <c r="F18" s="13">
        <v>977647.5</v>
      </c>
      <c r="G18" s="13">
        <v>969273.09</v>
      </c>
      <c r="H18" s="21">
        <f t="shared" si="0"/>
        <v>0.9914341211939885</v>
      </c>
    </row>
    <row r="19" spans="1:8" ht="20.25" customHeight="1">
      <c r="A19" s="16"/>
      <c r="B19" s="16">
        <v>4</v>
      </c>
      <c r="C19" s="16"/>
      <c r="D19" s="22" t="s">
        <v>22</v>
      </c>
      <c r="E19" s="13">
        <f>SUM(E20)</f>
        <v>9402778.4</v>
      </c>
      <c r="F19" s="13">
        <f>SUM(F20)</f>
        <v>9352530.8</v>
      </c>
      <c r="G19" s="13">
        <f>SUM(G20)</f>
        <v>9334751.27</v>
      </c>
      <c r="H19" s="21">
        <f t="shared" si="0"/>
        <v>0.9980989605508702</v>
      </c>
    </row>
    <row r="20" spans="1:8" ht="20.25" customHeight="1">
      <c r="A20" s="16"/>
      <c r="B20" s="16"/>
      <c r="C20" s="16">
        <v>1</v>
      </c>
      <c r="D20" s="22" t="s">
        <v>22</v>
      </c>
      <c r="E20" s="13">
        <v>9402778.4</v>
      </c>
      <c r="F20" s="13">
        <v>9352530.8</v>
      </c>
      <c r="G20" s="13">
        <v>9334751.27</v>
      </c>
      <c r="H20" s="21">
        <f t="shared" si="0"/>
        <v>0.9980989605508702</v>
      </c>
    </row>
    <row r="21" spans="1:8" ht="30.75" customHeight="1">
      <c r="A21" s="16"/>
      <c r="B21" s="16">
        <v>5</v>
      </c>
      <c r="C21" s="16"/>
      <c r="D21" s="22" t="s">
        <v>23</v>
      </c>
      <c r="E21" s="13">
        <f>SUM(E22)</f>
        <v>1696676.5</v>
      </c>
      <c r="F21" s="13">
        <f>SUM(F22)</f>
        <v>1720876.5</v>
      </c>
      <c r="G21" s="13">
        <f>SUM(G22)</f>
        <v>1719663.44</v>
      </c>
      <c r="H21" s="21">
        <f t="shared" si="0"/>
        <v>0.9992950917744533</v>
      </c>
    </row>
    <row r="22" spans="1:8" ht="38.25" customHeight="1">
      <c r="A22" s="16"/>
      <c r="B22" s="16"/>
      <c r="C22" s="16">
        <v>1</v>
      </c>
      <c r="D22" s="23" t="s">
        <v>23</v>
      </c>
      <c r="E22" s="13">
        <v>1696676.5</v>
      </c>
      <c r="F22" s="13">
        <v>1720876.5</v>
      </c>
      <c r="G22" s="13">
        <v>1719663.44</v>
      </c>
      <c r="H22" s="21">
        <f t="shared" si="0"/>
        <v>0.9992950917744533</v>
      </c>
    </row>
    <row r="23" spans="1:8" ht="39.75" customHeight="1">
      <c r="A23" s="16"/>
      <c r="B23" s="16">
        <v>6</v>
      </c>
      <c r="C23" s="16"/>
      <c r="D23" s="23" t="s">
        <v>24</v>
      </c>
      <c r="E23" s="13">
        <f>SUM(E24)</f>
        <v>12718158.8</v>
      </c>
      <c r="F23" s="13">
        <f>SUM(F24)</f>
        <v>12809281.9</v>
      </c>
      <c r="G23" s="13">
        <f>SUM(G24)</f>
        <v>9764672.6</v>
      </c>
      <c r="H23" s="21">
        <f t="shared" si="0"/>
        <v>0.762312257332708</v>
      </c>
    </row>
    <row r="24" spans="1:8" ht="33.75" customHeight="1">
      <c r="A24" s="16"/>
      <c r="B24" s="16"/>
      <c r="C24" s="16">
        <v>1</v>
      </c>
      <c r="D24" s="23" t="s">
        <v>24</v>
      </c>
      <c r="E24" s="13">
        <v>12718158.8</v>
      </c>
      <c r="F24" s="13">
        <v>12809281.9</v>
      </c>
      <c r="G24" s="13">
        <v>9764672.6</v>
      </c>
      <c r="H24" s="21">
        <f t="shared" si="0"/>
        <v>0.762312257332708</v>
      </c>
    </row>
    <row r="25" spans="1:8" ht="18" customHeight="1">
      <c r="A25" s="16"/>
      <c r="B25" s="16">
        <v>7</v>
      </c>
      <c r="C25" s="16"/>
      <c r="D25" s="23" t="s">
        <v>25</v>
      </c>
      <c r="E25" s="13">
        <f>SUM(E26)</f>
        <v>63385898.6</v>
      </c>
      <c r="F25" s="13">
        <f>SUM(F26)</f>
        <v>62342455</v>
      </c>
      <c r="G25" s="13">
        <f>SUM(G26)</f>
        <v>61645207.25</v>
      </c>
      <c r="H25" s="21">
        <f t="shared" si="0"/>
        <v>0.98881584387397</v>
      </c>
    </row>
    <row r="26" spans="1:8" ht="19.5" customHeight="1">
      <c r="A26" s="16"/>
      <c r="B26" s="16"/>
      <c r="C26" s="16">
        <v>1</v>
      </c>
      <c r="D26" s="23" t="s">
        <v>25</v>
      </c>
      <c r="E26" s="13">
        <v>63385898.6</v>
      </c>
      <c r="F26" s="13">
        <v>62342455</v>
      </c>
      <c r="G26" s="13">
        <v>61645207.25</v>
      </c>
      <c r="H26" s="21">
        <f t="shared" si="0"/>
        <v>0.98881584387397</v>
      </c>
    </row>
    <row r="27" spans="1:8" ht="36.75" customHeight="1">
      <c r="A27" s="16"/>
      <c r="B27" s="16">
        <v>8</v>
      </c>
      <c r="C27" s="16"/>
      <c r="D27" s="23" t="s">
        <v>26</v>
      </c>
      <c r="E27" s="13">
        <f>SUM(E28)</f>
        <v>41011842.3</v>
      </c>
      <c r="F27" s="13">
        <f>SUM(F28)</f>
        <v>41011842.3</v>
      </c>
      <c r="G27" s="13">
        <f>SUM(G28)</f>
        <v>40987427.97</v>
      </c>
      <c r="H27" s="21">
        <f t="shared" si="0"/>
        <v>0.9994047004808658</v>
      </c>
    </row>
    <row r="28" spans="1:8" ht="36.75" customHeight="1">
      <c r="A28" s="16"/>
      <c r="B28" s="16"/>
      <c r="C28" s="16">
        <v>1</v>
      </c>
      <c r="D28" s="23" t="s">
        <v>26</v>
      </c>
      <c r="E28" s="13">
        <v>41011842.3</v>
      </c>
      <c r="F28" s="13">
        <v>41011842.3</v>
      </c>
      <c r="G28" s="13">
        <v>40987427.97</v>
      </c>
      <c r="H28" s="21">
        <f t="shared" si="0"/>
        <v>0.9994047004808658</v>
      </c>
    </row>
    <row r="29" spans="1:8" ht="14.25">
      <c r="A29" s="16">
        <v>2</v>
      </c>
      <c r="B29" s="16"/>
      <c r="C29" s="17"/>
      <c r="D29" s="18" t="s">
        <v>27</v>
      </c>
      <c r="E29" s="11">
        <f>E31+E33+E35+E37</f>
        <v>194085891.80000004</v>
      </c>
      <c r="F29" s="11">
        <f>F31+F33+F35+F37</f>
        <v>194246020.70000002</v>
      </c>
      <c r="G29" s="11">
        <f>G31+G33+G35+G37</f>
        <v>190440897.57999998</v>
      </c>
      <c r="H29" s="19">
        <f t="shared" si="0"/>
        <v>0.9804108052958429</v>
      </c>
    </row>
    <row r="30" spans="1:8" ht="14.25">
      <c r="A30" s="16"/>
      <c r="B30" s="16"/>
      <c r="C30" s="17"/>
      <c r="D30" s="20" t="s">
        <v>12</v>
      </c>
      <c r="E30" s="13"/>
      <c r="F30" s="13"/>
      <c r="G30" s="13"/>
      <c r="H30" s="21"/>
    </row>
    <row r="31" spans="1:8" ht="14.25">
      <c r="A31" s="16"/>
      <c r="B31" s="16">
        <v>1</v>
      </c>
      <c r="C31" s="17"/>
      <c r="D31" s="23" t="s">
        <v>28</v>
      </c>
      <c r="E31" s="13">
        <f>E32</f>
        <v>187176438.3</v>
      </c>
      <c r="F31" s="13">
        <f>F32</f>
        <v>187052973.2</v>
      </c>
      <c r="G31" s="13">
        <f>G32</f>
        <v>183462471.79</v>
      </c>
      <c r="H31" s="21">
        <f t="shared" si="0"/>
        <v>0.9808048952733781</v>
      </c>
    </row>
    <row r="32" spans="1:8" ht="14.25">
      <c r="A32" s="16"/>
      <c r="B32" s="16"/>
      <c r="C32" s="16">
        <v>1</v>
      </c>
      <c r="D32" s="23" t="s">
        <v>28</v>
      </c>
      <c r="E32" s="13">
        <v>187176438.3</v>
      </c>
      <c r="F32" s="13">
        <v>187052973.2</v>
      </c>
      <c r="G32" s="13">
        <v>183462471.79</v>
      </c>
      <c r="H32" s="21">
        <f t="shared" si="0"/>
        <v>0.9808048952733781</v>
      </c>
    </row>
    <row r="33" spans="1:8" ht="18" customHeight="1">
      <c r="A33" s="16"/>
      <c r="B33" s="16">
        <v>3</v>
      </c>
      <c r="C33" s="17"/>
      <c r="D33" s="23" t="s">
        <v>29</v>
      </c>
      <c r="E33" s="13">
        <f>E34</f>
        <v>156661.9</v>
      </c>
      <c r="F33" s="13">
        <f>F34</f>
        <v>159246.4</v>
      </c>
      <c r="G33" s="13">
        <f>G34</f>
        <v>159245.29</v>
      </c>
      <c r="H33" s="21">
        <f t="shared" si="0"/>
        <v>0.9999930296697446</v>
      </c>
    </row>
    <row r="34" spans="1:8" ht="20.25" customHeight="1">
      <c r="A34" s="16"/>
      <c r="B34" s="16"/>
      <c r="C34" s="16">
        <v>1</v>
      </c>
      <c r="D34" s="23" t="s">
        <v>30</v>
      </c>
      <c r="E34" s="13">
        <v>156661.9</v>
      </c>
      <c r="F34" s="13">
        <v>159246.4</v>
      </c>
      <c r="G34" s="13">
        <v>159245.29</v>
      </c>
      <c r="H34" s="21">
        <f t="shared" si="0"/>
        <v>0.9999930296697446</v>
      </c>
    </row>
    <row r="35" spans="1:8" ht="37.5" customHeight="1">
      <c r="A35" s="16"/>
      <c r="B35" s="16">
        <v>4</v>
      </c>
      <c r="C35" s="17"/>
      <c r="D35" s="23" t="s">
        <v>31</v>
      </c>
      <c r="E35" s="13">
        <f>E36</f>
        <v>1494284.3</v>
      </c>
      <c r="F35" s="13">
        <f>F36</f>
        <v>1494284.3</v>
      </c>
      <c r="G35" s="13">
        <f>G36</f>
        <v>1486378.8</v>
      </c>
      <c r="H35" s="21">
        <f t="shared" si="0"/>
        <v>0.9947095074210444</v>
      </c>
    </row>
    <row r="36" spans="1:8" ht="37.5" customHeight="1">
      <c r="A36" s="16"/>
      <c r="B36" s="16"/>
      <c r="C36" s="16">
        <v>1</v>
      </c>
      <c r="D36" s="23" t="s">
        <v>31</v>
      </c>
      <c r="E36" s="13">
        <v>1494284.3</v>
      </c>
      <c r="F36" s="13">
        <v>1494284.3</v>
      </c>
      <c r="G36" s="13">
        <v>1486378.8</v>
      </c>
      <c r="H36" s="21">
        <f t="shared" si="0"/>
        <v>0.9947095074210444</v>
      </c>
    </row>
    <row r="37" spans="1:8" ht="22.5" customHeight="1">
      <c r="A37" s="16"/>
      <c r="B37" s="16">
        <v>5</v>
      </c>
      <c r="C37" s="16"/>
      <c r="D37" s="23" t="s">
        <v>32</v>
      </c>
      <c r="E37" s="13">
        <f>E38</f>
        <v>5258507.3</v>
      </c>
      <c r="F37" s="13">
        <f>F38</f>
        <v>5539516.8</v>
      </c>
      <c r="G37" s="13">
        <f>G38</f>
        <v>5332801.7</v>
      </c>
      <c r="H37" s="21">
        <f t="shared" si="0"/>
        <v>0.9626835503053264</v>
      </c>
    </row>
    <row r="38" spans="1:8" ht="22.5" customHeight="1">
      <c r="A38" s="16"/>
      <c r="B38" s="16"/>
      <c r="C38" s="16">
        <v>1</v>
      </c>
      <c r="D38" s="23" t="s">
        <v>32</v>
      </c>
      <c r="E38" s="13">
        <v>5258507.3</v>
      </c>
      <c r="F38" s="13">
        <v>5539516.8</v>
      </c>
      <c r="G38" s="13">
        <v>5332801.7</v>
      </c>
      <c r="H38" s="21">
        <f t="shared" si="0"/>
        <v>0.9626835503053264</v>
      </c>
    </row>
    <row r="39" spans="1:8" ht="28.5">
      <c r="A39" s="16">
        <v>3</v>
      </c>
      <c r="B39" s="16"/>
      <c r="C39" s="17"/>
      <c r="D39" s="18" t="s">
        <v>33</v>
      </c>
      <c r="E39" s="11">
        <f>E41+E44+E46+E49+E51+E53</f>
        <v>82474188.10000001</v>
      </c>
      <c r="F39" s="11">
        <f>F41+F44+F46+F49+F51+F53</f>
        <v>106982080.2</v>
      </c>
      <c r="G39" s="11">
        <f>G41+G44+G46+G49+G51+G53</f>
        <v>104793023.16</v>
      </c>
      <c r="H39" s="19">
        <f t="shared" si="0"/>
        <v>0.9795380961380857</v>
      </c>
    </row>
    <row r="40" spans="1:8" ht="14.25">
      <c r="A40" s="16"/>
      <c r="B40" s="16"/>
      <c r="C40" s="17"/>
      <c r="D40" s="20" t="s">
        <v>12</v>
      </c>
      <c r="E40" s="13"/>
      <c r="F40" s="13"/>
      <c r="G40" s="13"/>
      <c r="H40" s="21"/>
    </row>
    <row r="41" spans="1:8" ht="18.75" customHeight="1">
      <c r="A41" s="16"/>
      <c r="B41" s="16">
        <v>1</v>
      </c>
      <c r="C41" s="17"/>
      <c r="D41" s="23" t="s">
        <v>34</v>
      </c>
      <c r="E41" s="13">
        <f>SUM(E42:E43)</f>
        <v>52476229</v>
      </c>
      <c r="F41" s="13">
        <f>SUM(F42:F43)</f>
        <v>77018168.1</v>
      </c>
      <c r="G41" s="13">
        <f>SUM(G42:G43)</f>
        <v>75742154.13</v>
      </c>
      <c r="H41" s="21">
        <f t="shared" si="0"/>
        <v>0.9834322991382601</v>
      </c>
    </row>
    <row r="42" spans="1:8" ht="21" customHeight="1">
      <c r="A42" s="16"/>
      <c r="B42" s="16"/>
      <c r="C42" s="16">
        <v>1</v>
      </c>
      <c r="D42" s="23" t="s">
        <v>35</v>
      </c>
      <c r="E42" s="13">
        <v>33321041.5</v>
      </c>
      <c r="F42" s="13">
        <v>57772781</v>
      </c>
      <c r="G42" s="13">
        <v>57118016.23</v>
      </c>
      <c r="H42" s="21">
        <f t="shared" si="0"/>
        <v>0.9886665526798857</v>
      </c>
    </row>
    <row r="43" spans="1:8" ht="24" customHeight="1">
      <c r="A43" s="16"/>
      <c r="B43" s="16"/>
      <c r="C43" s="16">
        <v>2</v>
      </c>
      <c r="D43" s="23" t="s">
        <v>36</v>
      </c>
      <c r="E43" s="13">
        <v>19155187.5</v>
      </c>
      <c r="F43" s="13">
        <v>19245387.1</v>
      </c>
      <c r="G43" s="13">
        <v>18624137.9</v>
      </c>
      <c r="H43" s="21">
        <f t="shared" si="0"/>
        <v>0.9677195788906734</v>
      </c>
    </row>
    <row r="44" spans="1:8" ht="21" customHeight="1">
      <c r="A44" s="16"/>
      <c r="B44" s="16">
        <v>2</v>
      </c>
      <c r="C44" s="17"/>
      <c r="D44" s="23" t="s">
        <v>37</v>
      </c>
      <c r="E44" s="13">
        <f>E45</f>
        <v>7272801</v>
      </c>
      <c r="F44" s="13">
        <f>F45</f>
        <v>7272933</v>
      </c>
      <c r="G44" s="13">
        <f>G45</f>
        <v>7260221.91</v>
      </c>
      <c r="H44" s="21">
        <f t="shared" si="0"/>
        <v>0.9982522745637833</v>
      </c>
    </row>
    <row r="45" spans="1:8" ht="21" customHeight="1">
      <c r="A45" s="16"/>
      <c r="B45" s="16"/>
      <c r="C45" s="16">
        <v>1</v>
      </c>
      <c r="D45" s="23" t="s">
        <v>38</v>
      </c>
      <c r="E45" s="13">
        <v>7272801</v>
      </c>
      <c r="F45" s="13">
        <v>7272933</v>
      </c>
      <c r="G45" s="13">
        <v>7260221.91</v>
      </c>
      <c r="H45" s="21">
        <f t="shared" si="0"/>
        <v>0.9982522745637833</v>
      </c>
    </row>
    <row r="46" spans="1:8" ht="33" customHeight="1">
      <c r="A46" s="16"/>
      <c r="B46" s="16">
        <v>3</v>
      </c>
      <c r="C46" s="17"/>
      <c r="D46" s="23" t="s">
        <v>39</v>
      </c>
      <c r="E46" s="13">
        <f>E47+E48</f>
        <v>9952033.200000001</v>
      </c>
      <c r="F46" s="13">
        <f>F47+F48</f>
        <v>9952033.200000001</v>
      </c>
      <c r="G46" s="13">
        <f>G47+G48</f>
        <v>9150092.139999999</v>
      </c>
      <c r="H46" s="21">
        <f t="shared" si="0"/>
        <v>0.9194193745253982</v>
      </c>
    </row>
    <row r="47" spans="1:8" ht="17.25" customHeight="1">
      <c r="A47" s="16"/>
      <c r="B47" s="16"/>
      <c r="C47" s="16">
        <v>1</v>
      </c>
      <c r="D47" s="23" t="s">
        <v>40</v>
      </c>
      <c r="E47" s="13">
        <v>9422913.4</v>
      </c>
      <c r="F47" s="13">
        <v>9422913.4</v>
      </c>
      <c r="G47" s="13">
        <v>8631542.77</v>
      </c>
      <c r="H47" s="21">
        <f t="shared" si="0"/>
        <v>0.9160163532862351</v>
      </c>
    </row>
    <row r="48" spans="1:8" ht="21.75" customHeight="1">
      <c r="A48" s="16"/>
      <c r="B48" s="16"/>
      <c r="C48" s="16">
        <v>2</v>
      </c>
      <c r="D48" s="23" t="s">
        <v>41</v>
      </c>
      <c r="E48" s="13">
        <v>529119.8</v>
      </c>
      <c r="F48" s="13">
        <v>529119.8</v>
      </c>
      <c r="G48" s="13">
        <v>518549.37</v>
      </c>
      <c r="H48" s="21">
        <f t="shared" si="0"/>
        <v>0.9800226149163194</v>
      </c>
    </row>
    <row r="49" spans="1:8" ht="16.5" customHeight="1">
      <c r="A49" s="16"/>
      <c r="B49" s="16">
        <v>4</v>
      </c>
      <c r="C49" s="16"/>
      <c r="D49" s="23" t="s">
        <v>42</v>
      </c>
      <c r="E49" s="13">
        <f>E50</f>
        <v>3135491.2</v>
      </c>
      <c r="F49" s="13">
        <f>F50</f>
        <v>3059350.2</v>
      </c>
      <c r="G49" s="13">
        <f>G50</f>
        <v>3044846.61</v>
      </c>
      <c r="H49" s="21">
        <f t="shared" si="0"/>
        <v>0.9952592579953742</v>
      </c>
    </row>
    <row r="50" spans="1:8" ht="19.5" customHeight="1">
      <c r="A50" s="16"/>
      <c r="B50" s="24"/>
      <c r="C50" s="16">
        <v>1</v>
      </c>
      <c r="D50" s="23" t="s">
        <v>42</v>
      </c>
      <c r="E50" s="13">
        <v>3135491.2</v>
      </c>
      <c r="F50" s="13">
        <v>3059350.2</v>
      </c>
      <c r="G50" s="13">
        <v>3044846.61</v>
      </c>
      <c r="H50" s="21">
        <f t="shared" si="0"/>
        <v>0.9952592579953742</v>
      </c>
    </row>
    <row r="51" spans="1:8" ht="19.5" customHeight="1">
      <c r="A51" s="16"/>
      <c r="B51" s="24">
        <v>5</v>
      </c>
      <c r="C51" s="16"/>
      <c r="D51" s="23" t="s">
        <v>43</v>
      </c>
      <c r="E51" s="13">
        <f>E52</f>
        <v>9313303</v>
      </c>
      <c r="F51" s="13">
        <f>F52</f>
        <v>9313303</v>
      </c>
      <c r="G51" s="13">
        <f>G52</f>
        <v>9231304.15</v>
      </c>
      <c r="H51" s="21">
        <f t="shared" si="0"/>
        <v>0.9911955135573277</v>
      </c>
    </row>
    <row r="52" spans="1:8" ht="16.5" customHeight="1">
      <c r="A52" s="16"/>
      <c r="B52" s="24"/>
      <c r="C52" s="16">
        <v>1</v>
      </c>
      <c r="D52" s="23" t="s">
        <v>43</v>
      </c>
      <c r="E52" s="13">
        <v>9313303</v>
      </c>
      <c r="F52" s="13">
        <v>9313303</v>
      </c>
      <c r="G52" s="13">
        <v>9231304.15</v>
      </c>
      <c r="H52" s="21">
        <f t="shared" si="0"/>
        <v>0.9911955135573277</v>
      </c>
    </row>
    <row r="53" spans="1:8" ht="19.5" customHeight="1">
      <c r="A53" s="16"/>
      <c r="B53" s="24">
        <v>7</v>
      </c>
      <c r="C53" s="16"/>
      <c r="D53" s="23" t="s">
        <v>44</v>
      </c>
      <c r="E53" s="13">
        <f>E54</f>
        <v>324330.7</v>
      </c>
      <c r="F53" s="13">
        <f>F54</f>
        <v>366292.7</v>
      </c>
      <c r="G53" s="13">
        <f>G54</f>
        <v>364404.22</v>
      </c>
      <c r="H53" s="21">
        <f t="shared" si="0"/>
        <v>0.9948443416972272</v>
      </c>
    </row>
    <row r="54" spans="1:8" ht="18.75" customHeight="1">
      <c r="A54" s="16"/>
      <c r="B54" s="24"/>
      <c r="C54" s="16">
        <v>1</v>
      </c>
      <c r="D54" s="23" t="s">
        <v>44</v>
      </c>
      <c r="E54" s="13">
        <v>324330.7</v>
      </c>
      <c r="F54" s="13">
        <v>366292.7</v>
      </c>
      <c r="G54" s="13">
        <v>364404.22</v>
      </c>
      <c r="H54" s="21">
        <f t="shared" si="0"/>
        <v>0.9948443416972272</v>
      </c>
    </row>
    <row r="55" spans="1:8" ht="29.25" customHeight="1">
      <c r="A55" s="16">
        <v>4</v>
      </c>
      <c r="B55" s="25"/>
      <c r="C55" s="17"/>
      <c r="D55" s="18" t="s">
        <v>45</v>
      </c>
      <c r="E55" s="11">
        <f>E57+E59+E63+E67+E69+E74+E76+E78+E81</f>
        <v>108276747.69999999</v>
      </c>
      <c r="F55" s="11">
        <f>F57+F59+F63+F67+F69+F74+F76+F78+F81</f>
        <v>110884791</v>
      </c>
      <c r="G55" s="11">
        <f>G57+G59+G63+G67+G69+G74+G76+G78+G81</f>
        <v>83253798.78999999</v>
      </c>
      <c r="H55" s="19">
        <f t="shared" si="0"/>
        <v>0.7508135068767005</v>
      </c>
    </row>
    <row r="56" spans="1:8" ht="14.25">
      <c r="A56" s="16"/>
      <c r="B56" s="24"/>
      <c r="C56" s="16"/>
      <c r="D56" s="20" t="s">
        <v>12</v>
      </c>
      <c r="E56" s="13"/>
      <c r="F56" s="13"/>
      <c r="G56" s="13"/>
      <c r="H56" s="21"/>
    </row>
    <row r="57" spans="1:8" ht="37.5" customHeight="1">
      <c r="A57" s="16"/>
      <c r="B57" s="24">
        <v>1</v>
      </c>
      <c r="C57" s="16"/>
      <c r="D57" s="23" t="s">
        <v>46</v>
      </c>
      <c r="E57" s="13">
        <f>E58</f>
        <v>3318244.1</v>
      </c>
      <c r="F57" s="13">
        <f>F58</f>
        <v>3695919.3</v>
      </c>
      <c r="G57" s="13">
        <f>G58</f>
        <v>3543617.36</v>
      </c>
      <c r="H57" s="21">
        <f t="shared" si="0"/>
        <v>0.9587918653959787</v>
      </c>
    </row>
    <row r="58" spans="1:8" ht="33.75" customHeight="1">
      <c r="A58" s="16"/>
      <c r="B58" s="24"/>
      <c r="C58" s="16">
        <v>1</v>
      </c>
      <c r="D58" s="23" t="s">
        <v>47</v>
      </c>
      <c r="E58" s="13">
        <v>3318244.1</v>
      </c>
      <c r="F58" s="13">
        <v>3695919.3</v>
      </c>
      <c r="G58" s="13">
        <v>3543617.36</v>
      </c>
      <c r="H58" s="21">
        <f t="shared" si="0"/>
        <v>0.9587918653959787</v>
      </c>
    </row>
    <row r="59" spans="1:8" ht="36.75" customHeight="1">
      <c r="A59" s="16"/>
      <c r="B59" s="24">
        <v>2</v>
      </c>
      <c r="C59" s="16"/>
      <c r="D59" s="23" t="s">
        <v>48</v>
      </c>
      <c r="E59" s="13">
        <f>E60+E61+E62</f>
        <v>23774834.200000003</v>
      </c>
      <c r="F59" s="13">
        <f>F60+F61+F62</f>
        <v>25296698.6</v>
      </c>
      <c r="G59" s="13">
        <f>G60+G61+G62</f>
        <v>20463488.5</v>
      </c>
      <c r="H59" s="21">
        <f t="shared" si="0"/>
        <v>0.8089390961079799</v>
      </c>
    </row>
    <row r="60" spans="1:8" ht="14.25">
      <c r="A60" s="16"/>
      <c r="B60" s="24"/>
      <c r="C60" s="16">
        <v>1</v>
      </c>
      <c r="D60" s="23" t="s">
        <v>49</v>
      </c>
      <c r="E60" s="13">
        <v>12054648</v>
      </c>
      <c r="F60" s="13">
        <v>12871153</v>
      </c>
      <c r="G60" s="13">
        <v>9651394.55</v>
      </c>
      <c r="H60" s="21">
        <f t="shared" si="0"/>
        <v>0.7498469290202673</v>
      </c>
    </row>
    <row r="61" spans="1:8" ht="14.25">
      <c r="A61" s="16"/>
      <c r="B61" s="24"/>
      <c r="C61" s="16">
        <v>2</v>
      </c>
      <c r="D61" s="23" t="s">
        <v>50</v>
      </c>
      <c r="E61" s="13">
        <v>1026395.8</v>
      </c>
      <c r="F61" s="13">
        <v>1026395.8</v>
      </c>
      <c r="G61" s="13">
        <v>1026395.8</v>
      </c>
      <c r="H61" s="21">
        <f t="shared" si="0"/>
        <v>1</v>
      </c>
    </row>
    <row r="62" spans="1:8" ht="19.5" customHeight="1">
      <c r="A62" s="16"/>
      <c r="B62" s="24"/>
      <c r="C62" s="16">
        <v>4</v>
      </c>
      <c r="D62" s="23" t="s">
        <v>51</v>
      </c>
      <c r="E62" s="13">
        <v>10693790.4</v>
      </c>
      <c r="F62" s="13">
        <v>11399149.8</v>
      </c>
      <c r="G62" s="13">
        <v>9785698.15</v>
      </c>
      <c r="H62" s="21">
        <f t="shared" si="0"/>
        <v>0.8584585974999644</v>
      </c>
    </row>
    <row r="63" spans="1:8" ht="20.25" customHeight="1">
      <c r="A63" s="16"/>
      <c r="B63" s="24">
        <v>3</v>
      </c>
      <c r="C63" s="16"/>
      <c r="D63" s="23" t="s">
        <v>52</v>
      </c>
      <c r="E63" s="13">
        <f>E64+E65+E66</f>
        <v>6614799.4</v>
      </c>
      <c r="F63" s="13">
        <f>F64+F65+F66</f>
        <v>7548250.100000001</v>
      </c>
      <c r="G63" s="13">
        <f>G64+G65+G66</f>
        <v>1176199.63</v>
      </c>
      <c r="H63" s="21">
        <f t="shared" si="0"/>
        <v>0.15582414657935087</v>
      </c>
    </row>
    <row r="64" spans="1:8" ht="22.5" customHeight="1">
      <c r="A64" s="16"/>
      <c r="B64" s="24"/>
      <c r="C64" s="16">
        <v>3</v>
      </c>
      <c r="D64" s="23" t="s">
        <v>53</v>
      </c>
      <c r="E64" s="13">
        <v>226277.3</v>
      </c>
      <c r="F64" s="13">
        <v>226277.3</v>
      </c>
      <c r="G64" s="13">
        <v>223091.64</v>
      </c>
      <c r="H64" s="21">
        <f t="shared" si="0"/>
        <v>0.985921433568458</v>
      </c>
    </row>
    <row r="65" spans="1:8" ht="20.25" customHeight="1">
      <c r="A65" s="16"/>
      <c r="B65" s="24"/>
      <c r="C65" s="16">
        <v>4</v>
      </c>
      <c r="D65" s="23" t="s">
        <v>54</v>
      </c>
      <c r="E65" s="13">
        <v>482259.4</v>
      </c>
      <c r="F65" s="13">
        <v>1415710.1</v>
      </c>
      <c r="G65" s="13">
        <v>339317.27</v>
      </c>
      <c r="H65" s="21">
        <f t="shared" si="0"/>
        <v>0.23967991045624382</v>
      </c>
    </row>
    <row r="66" spans="1:8" ht="21" customHeight="1">
      <c r="A66" s="16"/>
      <c r="B66" s="24"/>
      <c r="C66" s="16">
        <v>5</v>
      </c>
      <c r="D66" s="23" t="s">
        <v>55</v>
      </c>
      <c r="E66" s="13">
        <v>5906262.7</v>
      </c>
      <c r="F66" s="13">
        <v>5906262.7</v>
      </c>
      <c r="G66" s="13">
        <v>613790.72</v>
      </c>
      <c r="H66" s="21">
        <f t="shared" si="0"/>
        <v>0.10392201484705378</v>
      </c>
    </row>
    <row r="67" spans="1:8" ht="27">
      <c r="A67" s="16"/>
      <c r="B67" s="24">
        <v>4</v>
      </c>
      <c r="C67" s="16"/>
      <c r="D67" s="23" t="s">
        <v>56</v>
      </c>
      <c r="E67" s="13">
        <f>E68</f>
        <v>6145.4</v>
      </c>
      <c r="F67" s="13">
        <f>F68</f>
        <v>6145.4</v>
      </c>
      <c r="G67" s="13">
        <f>G68</f>
        <v>6145.4</v>
      </c>
      <c r="H67" s="21">
        <f t="shared" si="0"/>
        <v>1</v>
      </c>
    </row>
    <row r="68" spans="1:8" ht="36.75" customHeight="1">
      <c r="A68" s="16"/>
      <c r="B68" s="24"/>
      <c r="C68" s="16">
        <v>1</v>
      </c>
      <c r="D68" s="23" t="s">
        <v>57</v>
      </c>
      <c r="E68" s="13">
        <v>6145.4</v>
      </c>
      <c r="F68" s="13">
        <v>6145.4</v>
      </c>
      <c r="G68" s="13">
        <v>6145.4</v>
      </c>
      <c r="H68" s="21">
        <f t="shared" si="0"/>
        <v>1</v>
      </c>
    </row>
    <row r="69" spans="1:8" ht="14.25">
      <c r="A69" s="16"/>
      <c r="B69" s="24">
        <v>5</v>
      </c>
      <c r="C69" s="16"/>
      <c r="D69" s="23" t="s">
        <v>58</v>
      </c>
      <c r="E69" s="13">
        <f>E70+E71+E72+E73</f>
        <v>71535964.4</v>
      </c>
      <c r="F69" s="13">
        <f>F70+F71+F72+F73</f>
        <v>71610071.10000001</v>
      </c>
      <c r="G69" s="13">
        <f>G70+G71+G72+G73</f>
        <v>54867388.34</v>
      </c>
      <c r="H69" s="21">
        <f t="shared" si="0"/>
        <v>0.7661965348893501</v>
      </c>
    </row>
    <row r="70" spans="1:8" ht="19.5" customHeight="1">
      <c r="A70" s="16"/>
      <c r="B70" s="24"/>
      <c r="C70" s="16">
        <v>1</v>
      </c>
      <c r="D70" s="23" t="s">
        <v>59</v>
      </c>
      <c r="E70" s="13">
        <v>62935269.4</v>
      </c>
      <c r="F70" s="13">
        <v>62659727.2</v>
      </c>
      <c r="G70" s="13">
        <v>50685525.24</v>
      </c>
      <c r="H70" s="21">
        <f t="shared" si="0"/>
        <v>0.8089011475938886</v>
      </c>
    </row>
    <row r="71" spans="1:8" ht="21.75" customHeight="1">
      <c r="A71" s="16"/>
      <c r="B71" s="24"/>
      <c r="C71" s="16">
        <v>3</v>
      </c>
      <c r="D71" s="26" t="s">
        <v>60</v>
      </c>
      <c r="E71" s="27">
        <v>575462.1</v>
      </c>
      <c r="F71" s="27">
        <v>535442.1</v>
      </c>
      <c r="G71" s="27">
        <v>535442.1</v>
      </c>
      <c r="H71" s="21">
        <f t="shared" si="0"/>
        <v>1</v>
      </c>
    </row>
    <row r="72" spans="1:8" ht="18.75" customHeight="1">
      <c r="A72" s="16"/>
      <c r="B72" s="24"/>
      <c r="C72" s="16">
        <v>4</v>
      </c>
      <c r="D72" s="23" t="s">
        <v>61</v>
      </c>
      <c r="E72" s="27">
        <v>306543.1</v>
      </c>
      <c r="F72" s="27">
        <v>696212</v>
      </c>
      <c r="G72" s="27">
        <v>568458.5</v>
      </c>
      <c r="H72" s="21">
        <f t="shared" si="0"/>
        <v>0.8165020137544311</v>
      </c>
    </row>
    <row r="73" spans="1:8" ht="19.5" customHeight="1">
      <c r="A73" s="16"/>
      <c r="B73" s="24"/>
      <c r="C73" s="16">
        <v>5</v>
      </c>
      <c r="D73" s="23" t="s">
        <v>62</v>
      </c>
      <c r="E73" s="27">
        <v>7718689.8</v>
      </c>
      <c r="F73" s="27">
        <v>7718689.8</v>
      </c>
      <c r="G73" s="27">
        <v>3077962.5</v>
      </c>
      <c r="H73" s="21">
        <f aca="true" t="shared" si="1" ref="H73:H131">G73/F73</f>
        <v>0.39876748253311073</v>
      </c>
    </row>
    <row r="74" spans="1:8" ht="14.25">
      <c r="A74" s="16"/>
      <c r="B74" s="24">
        <v>6</v>
      </c>
      <c r="C74" s="16"/>
      <c r="D74" s="23" t="s">
        <v>63</v>
      </c>
      <c r="E74" s="13">
        <f>E75</f>
        <v>395719.5</v>
      </c>
      <c r="F74" s="13">
        <f>F75</f>
        <v>395719.5</v>
      </c>
      <c r="G74" s="13">
        <f>G75</f>
        <v>395690.95</v>
      </c>
      <c r="H74" s="21">
        <f t="shared" si="1"/>
        <v>0.9999278529362339</v>
      </c>
    </row>
    <row r="75" spans="1:8" ht="21" customHeight="1">
      <c r="A75" s="16"/>
      <c r="B75" s="24"/>
      <c r="C75" s="16">
        <v>1</v>
      </c>
      <c r="D75" s="23" t="s">
        <v>63</v>
      </c>
      <c r="E75" s="27">
        <v>395719.5</v>
      </c>
      <c r="F75" s="27">
        <v>395719.5</v>
      </c>
      <c r="G75" s="27">
        <v>395690.95</v>
      </c>
      <c r="H75" s="21">
        <f t="shared" si="1"/>
        <v>0.9999278529362339</v>
      </c>
    </row>
    <row r="76" spans="1:8" ht="18.75" customHeight="1">
      <c r="A76" s="16"/>
      <c r="B76" s="24">
        <v>7</v>
      </c>
      <c r="C76" s="16"/>
      <c r="D76" s="23" t="s">
        <v>64</v>
      </c>
      <c r="E76" s="13">
        <f>E77</f>
        <v>75000</v>
      </c>
      <c r="F76" s="13">
        <f>F77</f>
        <v>75000</v>
      </c>
      <c r="G76" s="13">
        <f>G77</f>
        <v>59848.96</v>
      </c>
      <c r="H76" s="21">
        <f t="shared" si="1"/>
        <v>0.7979861333333333</v>
      </c>
    </row>
    <row r="77" spans="1:8" ht="19.5" customHeight="1">
      <c r="A77" s="16"/>
      <c r="B77" s="24"/>
      <c r="C77" s="16">
        <v>3</v>
      </c>
      <c r="D77" s="23" t="s">
        <v>65</v>
      </c>
      <c r="E77" s="27">
        <v>75000</v>
      </c>
      <c r="F77" s="27">
        <v>75000</v>
      </c>
      <c r="G77" s="27">
        <v>59848.96</v>
      </c>
      <c r="H77" s="21">
        <f t="shared" si="1"/>
        <v>0.7979861333333333</v>
      </c>
    </row>
    <row r="78" spans="1:8" ht="33" customHeight="1">
      <c r="A78" s="16"/>
      <c r="B78" s="16">
        <v>8</v>
      </c>
      <c r="C78" s="16"/>
      <c r="D78" s="23" t="s">
        <v>66</v>
      </c>
      <c r="E78" s="13">
        <f>E79+E80</f>
        <v>122477.59999999999</v>
      </c>
      <c r="F78" s="13">
        <f>F79+F80</f>
        <v>122477.59999999999</v>
      </c>
      <c r="G78" s="13">
        <f>G79+G80</f>
        <v>122477.59999999999</v>
      </c>
      <c r="H78" s="21">
        <f t="shared" si="1"/>
        <v>1</v>
      </c>
    </row>
    <row r="79" spans="1:8" ht="57" customHeight="1">
      <c r="A79" s="16"/>
      <c r="B79" s="16"/>
      <c r="C79" s="16">
        <v>1</v>
      </c>
      <c r="D79" s="23" t="s">
        <v>67</v>
      </c>
      <c r="E79" s="13">
        <v>42388.7</v>
      </c>
      <c r="F79" s="13">
        <v>42388.7</v>
      </c>
      <c r="G79" s="13">
        <v>42388.7</v>
      </c>
      <c r="H79" s="21">
        <f t="shared" si="1"/>
        <v>1</v>
      </c>
    </row>
    <row r="80" spans="1:8" ht="44.25" customHeight="1">
      <c r="A80" s="16"/>
      <c r="B80" s="16"/>
      <c r="C80" s="16">
        <v>4</v>
      </c>
      <c r="D80" s="23" t="s">
        <v>68</v>
      </c>
      <c r="E80" s="13">
        <v>80088.9</v>
      </c>
      <c r="F80" s="13">
        <v>80088.9</v>
      </c>
      <c r="G80" s="13">
        <v>80088.9</v>
      </c>
      <c r="H80" s="21">
        <f t="shared" si="1"/>
        <v>1</v>
      </c>
    </row>
    <row r="81" spans="1:8" ht="34.5" customHeight="1">
      <c r="A81" s="16"/>
      <c r="B81" s="16">
        <v>9</v>
      </c>
      <c r="C81" s="16"/>
      <c r="D81" s="23" t="s">
        <v>69</v>
      </c>
      <c r="E81" s="13">
        <f>E82</f>
        <v>2433563.1</v>
      </c>
      <c r="F81" s="13">
        <f>F82</f>
        <v>2134509.4</v>
      </c>
      <c r="G81" s="13">
        <f>G82</f>
        <v>2618942.05</v>
      </c>
      <c r="H81" s="21">
        <f t="shared" si="1"/>
        <v>1.2269526899249072</v>
      </c>
    </row>
    <row r="82" spans="1:8" ht="30.75" customHeight="1">
      <c r="A82" s="16"/>
      <c r="B82" s="16"/>
      <c r="C82" s="16">
        <v>1</v>
      </c>
      <c r="D82" s="23" t="s">
        <v>69</v>
      </c>
      <c r="E82" s="13">
        <v>2433563.1</v>
      </c>
      <c r="F82" s="13">
        <v>2134509.4</v>
      </c>
      <c r="G82" s="13">
        <v>2618942.05</v>
      </c>
      <c r="H82" s="21">
        <f t="shared" si="1"/>
        <v>1.2269526899249072</v>
      </c>
    </row>
    <row r="83" spans="1:8" ht="19.5" customHeight="1">
      <c r="A83" s="16">
        <v>5</v>
      </c>
      <c r="B83" s="16"/>
      <c r="C83" s="17"/>
      <c r="D83" s="18" t="s">
        <v>70</v>
      </c>
      <c r="E83" s="11">
        <f>E85+E87+E89+E91</f>
        <v>4451160.3</v>
      </c>
      <c r="F83" s="11">
        <f>F85+F87+F89+F91</f>
        <v>4965477.430000001</v>
      </c>
      <c r="G83" s="11">
        <f>G85+G87+G89+G91</f>
        <v>4672698.28</v>
      </c>
      <c r="H83" s="19">
        <f t="shared" si="1"/>
        <v>0.941037059552197</v>
      </c>
    </row>
    <row r="84" spans="1:8" ht="14.25">
      <c r="A84" s="16"/>
      <c r="B84" s="16"/>
      <c r="C84" s="16"/>
      <c r="D84" s="20" t="s">
        <v>12</v>
      </c>
      <c r="E84" s="13"/>
      <c r="F84" s="13"/>
      <c r="G84" s="13"/>
      <c r="H84" s="21"/>
    </row>
    <row r="85" spans="1:8" ht="14.25">
      <c r="A85" s="16"/>
      <c r="B85" s="16">
        <v>1</v>
      </c>
      <c r="C85" s="16"/>
      <c r="D85" s="23" t="s">
        <v>71</v>
      </c>
      <c r="E85" s="13">
        <f>E86</f>
        <v>48324.9</v>
      </c>
      <c r="F85" s="13">
        <f>F86</f>
        <v>48324.9</v>
      </c>
      <c r="G85" s="13">
        <f>G86</f>
        <v>48324.9</v>
      </c>
      <c r="H85" s="21">
        <f t="shared" si="1"/>
        <v>1</v>
      </c>
    </row>
    <row r="86" spans="1:8" ht="17.25" customHeight="1">
      <c r="A86" s="16"/>
      <c r="B86" s="16"/>
      <c r="C86" s="16">
        <v>1</v>
      </c>
      <c r="D86" s="23" t="s">
        <v>71</v>
      </c>
      <c r="E86" s="27">
        <v>48324.9</v>
      </c>
      <c r="F86" s="27">
        <v>48324.9</v>
      </c>
      <c r="G86" s="27">
        <v>48324.9</v>
      </c>
      <c r="H86" s="21">
        <f t="shared" si="1"/>
        <v>1</v>
      </c>
    </row>
    <row r="87" spans="1:8" ht="24" customHeight="1">
      <c r="A87" s="16"/>
      <c r="B87" s="16">
        <v>3</v>
      </c>
      <c r="C87" s="16"/>
      <c r="D87" s="23" t="s">
        <v>72</v>
      </c>
      <c r="E87" s="13">
        <f>E88</f>
        <v>149861.8</v>
      </c>
      <c r="F87" s="13">
        <f>F88</f>
        <v>149861.8</v>
      </c>
      <c r="G87" s="13">
        <f>G88</f>
        <v>149861.8</v>
      </c>
      <c r="H87" s="21">
        <f t="shared" si="1"/>
        <v>1</v>
      </c>
    </row>
    <row r="88" spans="1:8" ht="14.25">
      <c r="A88" s="16"/>
      <c r="B88" s="16"/>
      <c r="C88" s="16">
        <v>1</v>
      </c>
      <c r="D88" s="23" t="s">
        <v>73</v>
      </c>
      <c r="E88" s="27">
        <v>149861.8</v>
      </c>
      <c r="F88" s="27">
        <v>149861.8</v>
      </c>
      <c r="G88" s="27">
        <v>149861.8</v>
      </c>
      <c r="H88" s="21">
        <f t="shared" si="1"/>
        <v>1</v>
      </c>
    </row>
    <row r="89" spans="1:8" ht="23.25" customHeight="1">
      <c r="A89" s="16"/>
      <c r="B89" s="16">
        <v>4</v>
      </c>
      <c r="C89" s="16"/>
      <c r="D89" s="23" t="s">
        <v>74</v>
      </c>
      <c r="E89" s="13">
        <f>E90</f>
        <v>2776114.9</v>
      </c>
      <c r="F89" s="13">
        <f>F90</f>
        <v>2806580.93</v>
      </c>
      <c r="G89" s="13">
        <f>G90</f>
        <v>2811506.2</v>
      </c>
      <c r="H89" s="21">
        <f t="shared" si="1"/>
        <v>1.0017549004011796</v>
      </c>
    </row>
    <row r="90" spans="1:8" ht="21.75" customHeight="1">
      <c r="A90" s="16"/>
      <c r="B90" s="16"/>
      <c r="C90" s="16">
        <v>1</v>
      </c>
      <c r="D90" s="23" t="s">
        <v>74</v>
      </c>
      <c r="E90" s="13">
        <v>2776114.9</v>
      </c>
      <c r="F90" s="13">
        <v>2806580.93</v>
      </c>
      <c r="G90" s="13">
        <v>2811506.2</v>
      </c>
      <c r="H90" s="21">
        <f t="shared" si="1"/>
        <v>1.0017549004011796</v>
      </c>
    </row>
    <row r="91" spans="1:8" ht="34.5" customHeight="1">
      <c r="A91" s="16"/>
      <c r="B91" s="16">
        <v>6</v>
      </c>
      <c r="C91" s="16"/>
      <c r="D91" s="23" t="s">
        <v>75</v>
      </c>
      <c r="E91" s="13">
        <f>E92</f>
        <v>1476858.7</v>
      </c>
      <c r="F91" s="13">
        <f>F92</f>
        <v>1960709.8</v>
      </c>
      <c r="G91" s="13">
        <f>G92</f>
        <v>1663005.38</v>
      </c>
      <c r="H91" s="21">
        <f t="shared" si="1"/>
        <v>0.848164975765409</v>
      </c>
    </row>
    <row r="92" spans="1:8" ht="30" customHeight="1">
      <c r="A92" s="16"/>
      <c r="B92" s="16"/>
      <c r="C92" s="16">
        <v>1</v>
      </c>
      <c r="D92" s="23" t="s">
        <v>75</v>
      </c>
      <c r="E92" s="13">
        <v>1476858.7</v>
      </c>
      <c r="F92" s="13">
        <v>1960709.8</v>
      </c>
      <c r="G92" s="13">
        <v>1663005.38</v>
      </c>
      <c r="H92" s="21">
        <f t="shared" si="1"/>
        <v>0.848164975765409</v>
      </c>
    </row>
    <row r="93" spans="1:8" ht="43.5" customHeight="1">
      <c r="A93" s="16">
        <v>6</v>
      </c>
      <c r="B93" s="16"/>
      <c r="C93" s="17"/>
      <c r="D93" s="18" t="s">
        <v>76</v>
      </c>
      <c r="E93" s="11">
        <f>E95+E97+E99</f>
        <v>26849593</v>
      </c>
      <c r="F93" s="11">
        <f>F95+F97+F99</f>
        <v>27751322</v>
      </c>
      <c r="G93" s="11">
        <f>G95+G97+G99</f>
        <v>31296176.029999997</v>
      </c>
      <c r="H93" s="19">
        <f t="shared" si="1"/>
        <v>1.1277364022513954</v>
      </c>
    </row>
    <row r="94" spans="1:8" ht="14.25">
      <c r="A94" s="16"/>
      <c r="B94" s="16"/>
      <c r="C94" s="16"/>
      <c r="D94" s="20" t="s">
        <v>12</v>
      </c>
      <c r="E94" s="13"/>
      <c r="F94" s="13"/>
      <c r="G94" s="13"/>
      <c r="H94" s="21"/>
    </row>
    <row r="95" spans="1:8" ht="22.5" customHeight="1">
      <c r="A95" s="16"/>
      <c r="B95" s="16">
        <v>3</v>
      </c>
      <c r="C95" s="16"/>
      <c r="D95" s="23" t="s">
        <v>77</v>
      </c>
      <c r="E95" s="13">
        <f>E96</f>
        <v>24164279.8</v>
      </c>
      <c r="F95" s="13">
        <f>F96</f>
        <v>25035572</v>
      </c>
      <c r="G95" s="13">
        <f>G96</f>
        <v>28598085.99</v>
      </c>
      <c r="H95" s="21">
        <f t="shared" si="1"/>
        <v>1.1422980864986827</v>
      </c>
    </row>
    <row r="96" spans="1:8" ht="14.25">
      <c r="A96" s="16"/>
      <c r="B96" s="16"/>
      <c r="C96" s="16">
        <v>1</v>
      </c>
      <c r="D96" s="23" t="s">
        <v>77</v>
      </c>
      <c r="E96" s="27">
        <v>24164279.8</v>
      </c>
      <c r="F96" s="27">
        <v>25035572</v>
      </c>
      <c r="G96" s="27">
        <v>28598085.99</v>
      </c>
      <c r="H96" s="21">
        <f t="shared" si="1"/>
        <v>1.1422980864986827</v>
      </c>
    </row>
    <row r="97" spans="1:8" ht="14.25">
      <c r="A97" s="16"/>
      <c r="B97" s="16">
        <v>4</v>
      </c>
      <c r="C97" s="16"/>
      <c r="D97" s="23" t="s">
        <v>78</v>
      </c>
      <c r="E97" s="13">
        <f>E98</f>
        <v>1971973</v>
      </c>
      <c r="F97" s="13">
        <f>F98</f>
        <v>1971973</v>
      </c>
      <c r="G97" s="13">
        <f>G98</f>
        <v>1971973</v>
      </c>
      <c r="H97" s="21">
        <f t="shared" si="1"/>
        <v>1</v>
      </c>
    </row>
    <row r="98" spans="1:8" ht="14.25">
      <c r="A98" s="16"/>
      <c r="B98" s="16"/>
      <c r="C98" s="16">
        <v>1</v>
      </c>
      <c r="D98" s="23" t="s">
        <v>78</v>
      </c>
      <c r="E98" s="27">
        <v>1971973</v>
      </c>
      <c r="F98" s="27">
        <v>1971973</v>
      </c>
      <c r="G98" s="27">
        <v>1971973</v>
      </c>
      <c r="H98" s="21">
        <f t="shared" si="1"/>
        <v>1</v>
      </c>
    </row>
    <row r="99" spans="1:8" ht="39" customHeight="1">
      <c r="A99" s="16"/>
      <c r="B99" s="16">
        <v>6</v>
      </c>
      <c r="C99" s="16"/>
      <c r="D99" s="23" t="s">
        <v>79</v>
      </c>
      <c r="E99" s="13">
        <f>E100</f>
        <v>713340.2</v>
      </c>
      <c r="F99" s="13">
        <f>F100</f>
        <v>743777</v>
      </c>
      <c r="G99" s="13">
        <f>G100</f>
        <v>726117.04</v>
      </c>
      <c r="H99" s="21">
        <f t="shared" si="1"/>
        <v>0.976256377919726</v>
      </c>
    </row>
    <row r="100" spans="1:8" ht="38.25" customHeight="1">
      <c r="A100" s="16"/>
      <c r="B100" s="16"/>
      <c r="C100" s="16">
        <v>1</v>
      </c>
      <c r="D100" s="23" t="s">
        <v>79</v>
      </c>
      <c r="E100" s="27">
        <v>713340.2</v>
      </c>
      <c r="F100" s="27">
        <v>743777</v>
      </c>
      <c r="G100" s="27">
        <v>726117.04</v>
      </c>
      <c r="H100" s="21">
        <f t="shared" si="1"/>
        <v>0.976256377919726</v>
      </c>
    </row>
    <row r="101" spans="1:8" ht="14.25">
      <c r="A101" s="16">
        <v>7</v>
      </c>
      <c r="B101" s="16"/>
      <c r="C101" s="16"/>
      <c r="D101" s="18" t="s">
        <v>80</v>
      </c>
      <c r="E101" s="11">
        <f>E103+E105+E110+E114+E116</f>
        <v>80728761.5</v>
      </c>
      <c r="F101" s="11">
        <f>F103+F105+F110+F114+F116</f>
        <v>84555287.3</v>
      </c>
      <c r="G101" s="11">
        <f>G103+G105+G110+G114+G116</f>
        <v>76645411.96000001</v>
      </c>
      <c r="H101" s="19">
        <f t="shared" si="1"/>
        <v>0.9064532143101123</v>
      </c>
    </row>
    <row r="102" spans="1:8" ht="14.25">
      <c r="A102" s="16"/>
      <c r="B102" s="16"/>
      <c r="C102" s="16"/>
      <c r="D102" s="20" t="s">
        <v>12</v>
      </c>
      <c r="E102" s="13"/>
      <c r="F102" s="13"/>
      <c r="G102" s="13"/>
      <c r="H102" s="21"/>
    </row>
    <row r="103" spans="1:8" ht="24.75" customHeight="1">
      <c r="A103" s="16"/>
      <c r="B103" s="16">
        <v>1</v>
      </c>
      <c r="C103" s="16"/>
      <c r="D103" s="23" t="s">
        <v>81</v>
      </c>
      <c r="E103" s="13">
        <f>E104</f>
        <v>2985898.2</v>
      </c>
      <c r="F103" s="13">
        <f>F104</f>
        <v>2224915.6</v>
      </c>
      <c r="G103" s="13">
        <f>G104</f>
        <v>2147015.65</v>
      </c>
      <c r="H103" s="21">
        <f t="shared" si="1"/>
        <v>0.9649874584006691</v>
      </c>
    </row>
    <row r="104" spans="1:8" ht="21" customHeight="1">
      <c r="A104" s="16"/>
      <c r="B104" s="16"/>
      <c r="C104" s="16">
        <v>1</v>
      </c>
      <c r="D104" s="23" t="s">
        <v>82</v>
      </c>
      <c r="E104" s="27">
        <v>2985898.2</v>
      </c>
      <c r="F104" s="27">
        <v>2224915.6</v>
      </c>
      <c r="G104" s="27">
        <v>2147015.65</v>
      </c>
      <c r="H104" s="21">
        <f t="shared" si="1"/>
        <v>0.9649874584006691</v>
      </c>
    </row>
    <row r="105" spans="1:8" ht="22.5" customHeight="1">
      <c r="A105" s="16"/>
      <c r="B105" s="16">
        <v>2</v>
      </c>
      <c r="C105" s="16"/>
      <c r="D105" s="23" t="s">
        <v>83</v>
      </c>
      <c r="E105" s="13">
        <f>E106+E107+E108+E109</f>
        <v>27061617.2</v>
      </c>
      <c r="F105" s="13">
        <f>F106+F107+F108+F109</f>
        <v>25968367.799999997</v>
      </c>
      <c r="G105" s="13">
        <f>G106+G107+G108+G109</f>
        <v>25692588.09</v>
      </c>
      <c r="H105" s="21">
        <f t="shared" si="1"/>
        <v>0.9893801677439273</v>
      </c>
    </row>
    <row r="106" spans="1:8" ht="21.75" customHeight="1">
      <c r="A106" s="16"/>
      <c r="B106" s="16"/>
      <c r="C106" s="16">
        <v>1</v>
      </c>
      <c r="D106" s="23" t="s">
        <v>84</v>
      </c>
      <c r="E106" s="27">
        <v>9802775.6</v>
      </c>
      <c r="F106" s="27">
        <v>9370775.6</v>
      </c>
      <c r="G106" s="27">
        <v>9308975.1</v>
      </c>
      <c r="H106" s="21">
        <f t="shared" si="1"/>
        <v>0.9934049749307837</v>
      </c>
    </row>
    <row r="107" spans="1:8" ht="21.75" customHeight="1">
      <c r="A107" s="16"/>
      <c r="B107" s="16"/>
      <c r="C107" s="16">
        <v>2</v>
      </c>
      <c r="D107" s="23" t="s">
        <v>85</v>
      </c>
      <c r="E107" s="27">
        <v>7264222.4</v>
      </c>
      <c r="F107" s="27">
        <v>7012752.4</v>
      </c>
      <c r="G107" s="27">
        <v>6956401.32</v>
      </c>
      <c r="H107" s="21">
        <f t="shared" si="1"/>
        <v>0.9919644845866795</v>
      </c>
    </row>
    <row r="108" spans="1:8" ht="24" customHeight="1">
      <c r="A108" s="16"/>
      <c r="B108" s="16"/>
      <c r="C108" s="16">
        <v>3</v>
      </c>
      <c r="D108" s="23" t="s">
        <v>86</v>
      </c>
      <c r="E108" s="27">
        <v>842992.9</v>
      </c>
      <c r="F108" s="27">
        <v>851392.9</v>
      </c>
      <c r="G108" s="27">
        <v>845562.81</v>
      </c>
      <c r="H108" s="21">
        <f t="shared" si="1"/>
        <v>0.9931522919676685</v>
      </c>
    </row>
    <row r="109" spans="1:8" ht="18.75" customHeight="1">
      <c r="A109" s="16"/>
      <c r="B109" s="16"/>
      <c r="C109" s="16">
        <v>4</v>
      </c>
      <c r="D109" s="23" t="s">
        <v>87</v>
      </c>
      <c r="E109" s="27">
        <v>9151626.3</v>
      </c>
      <c r="F109" s="27">
        <v>8733446.9</v>
      </c>
      <c r="G109" s="27">
        <v>8581648.86</v>
      </c>
      <c r="H109" s="21">
        <f t="shared" si="1"/>
        <v>0.9826187710604846</v>
      </c>
    </row>
    <row r="110" spans="1:8" ht="20.25" customHeight="1">
      <c r="A110" s="16"/>
      <c r="B110" s="16">
        <v>3</v>
      </c>
      <c r="C110" s="16"/>
      <c r="D110" s="20" t="s">
        <v>88</v>
      </c>
      <c r="E110" s="13">
        <f>E111+E112+E113</f>
        <v>34103956.599999994</v>
      </c>
      <c r="F110" s="13">
        <f>F111+F112+F113</f>
        <v>38234456.599999994</v>
      </c>
      <c r="G110" s="13">
        <f>G111+G112+G113</f>
        <v>36190515.9</v>
      </c>
      <c r="H110" s="21">
        <f t="shared" si="1"/>
        <v>0.946541918422348</v>
      </c>
    </row>
    <row r="111" spans="1:8" ht="18" customHeight="1">
      <c r="A111" s="16"/>
      <c r="B111" s="16"/>
      <c r="C111" s="16">
        <v>1</v>
      </c>
      <c r="D111" s="23" t="s">
        <v>89</v>
      </c>
      <c r="E111" s="27">
        <v>12320814.3</v>
      </c>
      <c r="F111" s="27">
        <v>15667014.3</v>
      </c>
      <c r="G111" s="27">
        <v>13639272.33</v>
      </c>
      <c r="H111" s="21">
        <f t="shared" si="1"/>
        <v>0.8705725334022322</v>
      </c>
    </row>
    <row r="112" spans="1:8" ht="24" customHeight="1">
      <c r="A112" s="16"/>
      <c r="B112" s="16"/>
      <c r="C112" s="16">
        <v>2</v>
      </c>
      <c r="D112" s="23" t="s">
        <v>90</v>
      </c>
      <c r="E112" s="27">
        <v>7515101.6</v>
      </c>
      <c r="F112" s="27">
        <v>7663101.6</v>
      </c>
      <c r="G112" s="27">
        <v>7655940.93</v>
      </c>
      <c r="H112" s="21">
        <f t="shared" si="1"/>
        <v>0.9990655650448377</v>
      </c>
    </row>
    <row r="113" spans="1:8" ht="25.5" customHeight="1">
      <c r="A113" s="16"/>
      <c r="B113" s="16"/>
      <c r="C113" s="16">
        <v>3</v>
      </c>
      <c r="D113" s="23" t="s">
        <v>91</v>
      </c>
      <c r="E113" s="27">
        <v>14268040.7</v>
      </c>
      <c r="F113" s="27">
        <v>14904340.7</v>
      </c>
      <c r="G113" s="27">
        <v>14895302.64</v>
      </c>
      <c r="H113" s="21">
        <f t="shared" si="1"/>
        <v>0.9993935954510219</v>
      </c>
    </row>
    <row r="114" spans="1:8" ht="18.75" customHeight="1">
      <c r="A114" s="16"/>
      <c r="B114" s="16">
        <v>4</v>
      </c>
      <c r="C114" s="16"/>
      <c r="D114" s="23" t="s">
        <v>92</v>
      </c>
      <c r="E114" s="13">
        <f>E115</f>
        <v>3983195.8</v>
      </c>
      <c r="F114" s="13">
        <f>F115</f>
        <v>4691148.3</v>
      </c>
      <c r="G114" s="13">
        <f>G115</f>
        <v>4582119.42</v>
      </c>
      <c r="H114" s="21">
        <f t="shared" si="1"/>
        <v>0.9767585944788827</v>
      </c>
    </row>
    <row r="115" spans="1:8" ht="18.75" customHeight="1">
      <c r="A115" s="16"/>
      <c r="B115" s="16"/>
      <c r="C115" s="16">
        <v>1</v>
      </c>
      <c r="D115" s="23" t="s">
        <v>92</v>
      </c>
      <c r="E115" s="27">
        <v>3983195.8</v>
      </c>
      <c r="F115" s="27">
        <v>4691148.3</v>
      </c>
      <c r="G115" s="27">
        <v>4582119.42</v>
      </c>
      <c r="H115" s="21">
        <f t="shared" si="1"/>
        <v>0.9767585944788827</v>
      </c>
    </row>
    <row r="116" spans="1:8" ht="18.75" customHeight="1">
      <c r="A116" s="16"/>
      <c r="B116" s="16">
        <v>6</v>
      </c>
      <c r="C116" s="16"/>
      <c r="D116" s="23" t="s">
        <v>93</v>
      </c>
      <c r="E116" s="13">
        <f>E117+E118</f>
        <v>12594093.7</v>
      </c>
      <c r="F116" s="13">
        <f>F117+F118</f>
        <v>13436399</v>
      </c>
      <c r="G116" s="13">
        <f>G117+G118</f>
        <v>8033172.9</v>
      </c>
      <c r="H116" s="21">
        <f t="shared" si="1"/>
        <v>0.5978665042620422</v>
      </c>
    </row>
    <row r="117" spans="1:8" ht="28.5" customHeight="1">
      <c r="A117" s="16"/>
      <c r="B117" s="16"/>
      <c r="C117" s="16">
        <v>1</v>
      </c>
      <c r="D117" s="28" t="s">
        <v>94</v>
      </c>
      <c r="E117" s="27">
        <v>10986470.2</v>
      </c>
      <c r="F117" s="27">
        <v>9456089.7</v>
      </c>
      <c r="G117" s="27">
        <v>4207571.24</v>
      </c>
      <c r="H117" s="21">
        <f t="shared" si="1"/>
        <v>0.4449588966991293</v>
      </c>
    </row>
    <row r="118" spans="1:8" ht="18.75" customHeight="1">
      <c r="A118" s="16"/>
      <c r="B118" s="16"/>
      <c r="C118" s="16">
        <v>2</v>
      </c>
      <c r="D118" s="23" t="s">
        <v>93</v>
      </c>
      <c r="E118" s="27">
        <v>1607623.5</v>
      </c>
      <c r="F118" s="27">
        <v>3980309.3</v>
      </c>
      <c r="G118" s="27">
        <v>3825601.66</v>
      </c>
      <c r="H118" s="21">
        <f t="shared" si="1"/>
        <v>0.961131754258394</v>
      </c>
    </row>
    <row r="119" spans="1:8" ht="14.25">
      <c r="A119" s="16">
        <v>8</v>
      </c>
      <c r="B119" s="16"/>
      <c r="C119" s="17"/>
      <c r="D119" s="18" t="s">
        <v>95</v>
      </c>
      <c r="E119" s="11">
        <f>E121+E123+E131+E135+E138</f>
        <v>21027053.6</v>
      </c>
      <c r="F119" s="11">
        <f>F121+F123+F131+F135+F138</f>
        <v>21331523.9</v>
      </c>
      <c r="G119" s="11">
        <f>G121+G123+G131+G135+G138</f>
        <v>21395638.799999997</v>
      </c>
      <c r="H119" s="19">
        <f t="shared" si="1"/>
        <v>1.003005640867505</v>
      </c>
    </row>
    <row r="120" spans="1:8" ht="14.25">
      <c r="A120" s="16"/>
      <c r="B120" s="16"/>
      <c r="C120" s="16"/>
      <c r="D120" s="20" t="s">
        <v>12</v>
      </c>
      <c r="E120" s="13"/>
      <c r="F120" s="13"/>
      <c r="G120" s="13"/>
      <c r="H120" s="21"/>
    </row>
    <row r="121" spans="1:8" ht="14.25">
      <c r="A121" s="16"/>
      <c r="B121" s="16">
        <v>1</v>
      </c>
      <c r="C121" s="16"/>
      <c r="D121" s="23" t="s">
        <v>96</v>
      </c>
      <c r="E121" s="13">
        <f>E122</f>
        <v>1806766.1</v>
      </c>
      <c r="F121" s="13">
        <f>F122</f>
        <v>1806766.1</v>
      </c>
      <c r="G121" s="13">
        <f>G122</f>
        <v>1771088.2</v>
      </c>
      <c r="H121" s="21">
        <f t="shared" si="1"/>
        <v>0.9802531716750718</v>
      </c>
    </row>
    <row r="122" spans="1:8" ht="22.5" customHeight="1">
      <c r="A122" s="16"/>
      <c r="B122" s="16"/>
      <c r="C122" s="16">
        <v>1</v>
      </c>
      <c r="D122" s="23" t="s">
        <v>96</v>
      </c>
      <c r="E122" s="13">
        <v>1806766.1</v>
      </c>
      <c r="F122" s="13">
        <v>1806766.1</v>
      </c>
      <c r="G122" s="13">
        <v>1771088.2</v>
      </c>
      <c r="H122" s="21">
        <f t="shared" si="1"/>
        <v>0.9802531716750718</v>
      </c>
    </row>
    <row r="123" spans="1:8" ht="23.25" customHeight="1">
      <c r="A123" s="16"/>
      <c r="B123" s="16">
        <v>2</v>
      </c>
      <c r="C123" s="16"/>
      <c r="D123" s="23" t="s">
        <v>97</v>
      </c>
      <c r="E123" s="13">
        <f>E124+E125+E126+E127+E128+E129+E130</f>
        <v>11711512.3</v>
      </c>
      <c r="F123" s="13">
        <f>F124+F125+F126+F127+F128+F129+F130</f>
        <v>11967917.8</v>
      </c>
      <c r="G123" s="13">
        <f>G124+G125+G126+G127+G128+G129+G130</f>
        <v>12114677.11</v>
      </c>
      <c r="H123" s="21">
        <f t="shared" si="1"/>
        <v>1.0122627271052946</v>
      </c>
    </row>
    <row r="124" spans="1:8" ht="14.25">
      <c r="A124" s="16"/>
      <c r="B124" s="16"/>
      <c r="C124" s="16">
        <v>1</v>
      </c>
      <c r="D124" s="20" t="s">
        <v>98</v>
      </c>
      <c r="E124" s="13">
        <v>1513064.6</v>
      </c>
      <c r="F124" s="13">
        <v>1513110.8</v>
      </c>
      <c r="G124" s="13">
        <v>1513010.43</v>
      </c>
      <c r="H124" s="21">
        <f t="shared" si="1"/>
        <v>0.9999336664572085</v>
      </c>
    </row>
    <row r="125" spans="1:8" ht="21.75" customHeight="1">
      <c r="A125" s="16"/>
      <c r="B125" s="16"/>
      <c r="C125" s="16">
        <v>2</v>
      </c>
      <c r="D125" s="20" t="s">
        <v>99</v>
      </c>
      <c r="E125" s="13">
        <v>2054925.1</v>
      </c>
      <c r="F125" s="13">
        <v>2012926.4</v>
      </c>
      <c r="G125" s="13">
        <v>2012926.4</v>
      </c>
      <c r="H125" s="21">
        <f t="shared" si="1"/>
        <v>1</v>
      </c>
    </row>
    <row r="126" spans="1:8" ht="21.75" customHeight="1">
      <c r="A126" s="16"/>
      <c r="B126" s="16"/>
      <c r="C126" s="16">
        <v>3</v>
      </c>
      <c r="D126" s="20" t="s">
        <v>100</v>
      </c>
      <c r="E126" s="13">
        <v>165185</v>
      </c>
      <c r="F126" s="13">
        <v>165185</v>
      </c>
      <c r="G126" s="13">
        <v>165184.98</v>
      </c>
      <c r="H126" s="21">
        <f t="shared" si="1"/>
        <v>0.9999998789236312</v>
      </c>
    </row>
    <row r="127" spans="1:8" ht="19.5" customHeight="1">
      <c r="A127" s="16"/>
      <c r="B127" s="16"/>
      <c r="C127" s="16">
        <v>4</v>
      </c>
      <c r="D127" s="20" t="s">
        <v>101</v>
      </c>
      <c r="E127" s="13">
        <v>759349.2</v>
      </c>
      <c r="F127" s="13">
        <v>759349.2</v>
      </c>
      <c r="G127" s="13">
        <v>759349.2</v>
      </c>
      <c r="H127" s="21">
        <f t="shared" si="1"/>
        <v>1</v>
      </c>
    </row>
    <row r="128" spans="1:8" ht="14.25">
      <c r="A128" s="16"/>
      <c r="B128" s="16"/>
      <c r="C128" s="16">
        <v>5</v>
      </c>
      <c r="D128" s="20" t="s">
        <v>102</v>
      </c>
      <c r="E128" s="13">
        <v>6171820</v>
      </c>
      <c r="F128" s="13">
        <v>6483178</v>
      </c>
      <c r="G128" s="13">
        <v>6634986.37</v>
      </c>
      <c r="H128" s="21">
        <f t="shared" si="1"/>
        <v>1.023415733765138</v>
      </c>
    </row>
    <row r="129" spans="1:8" ht="14.25">
      <c r="A129" s="16"/>
      <c r="B129" s="16"/>
      <c r="C129" s="16">
        <v>6</v>
      </c>
      <c r="D129" s="20" t="s">
        <v>103</v>
      </c>
      <c r="E129" s="13">
        <v>647814.8</v>
      </c>
      <c r="F129" s="13">
        <v>647814.8</v>
      </c>
      <c r="G129" s="13">
        <v>647814.8</v>
      </c>
      <c r="H129" s="21">
        <f t="shared" si="1"/>
        <v>1</v>
      </c>
    </row>
    <row r="130" spans="1:8" ht="32.25" customHeight="1">
      <c r="A130" s="16"/>
      <c r="B130" s="16"/>
      <c r="C130" s="16">
        <v>7</v>
      </c>
      <c r="D130" s="28" t="s">
        <v>104</v>
      </c>
      <c r="E130" s="13">
        <v>399353.6</v>
      </c>
      <c r="F130" s="13">
        <v>386353.6</v>
      </c>
      <c r="G130" s="13">
        <v>381404.93</v>
      </c>
      <c r="H130" s="21">
        <f t="shared" si="1"/>
        <v>0.987191344923407</v>
      </c>
    </row>
    <row r="131" spans="1:8" ht="35.25" customHeight="1">
      <c r="A131" s="16"/>
      <c r="B131" s="16">
        <v>3</v>
      </c>
      <c r="C131" s="16"/>
      <c r="D131" s="23" t="s">
        <v>105</v>
      </c>
      <c r="E131" s="13">
        <f>E132+E133+E134</f>
        <v>5997564.7</v>
      </c>
      <c r="F131" s="13">
        <f>F132+F133+F134</f>
        <v>6025553.5</v>
      </c>
      <c r="G131" s="13">
        <f>G132+G133+G134</f>
        <v>6009598.949999999</v>
      </c>
      <c r="H131" s="21">
        <f t="shared" si="1"/>
        <v>0.9973521851561021</v>
      </c>
    </row>
    <row r="132" spans="1:8" ht="20.25" customHeight="1">
      <c r="A132" s="16"/>
      <c r="B132" s="16"/>
      <c r="C132" s="16">
        <v>1</v>
      </c>
      <c r="D132" s="20" t="s">
        <v>106</v>
      </c>
      <c r="E132" s="13">
        <v>4574964.3</v>
      </c>
      <c r="F132" s="13">
        <v>4538063.3</v>
      </c>
      <c r="G132" s="13">
        <v>4532286.1</v>
      </c>
      <c r="H132" s="21">
        <f aca="true" t="shared" si="2" ref="H132:H184">G132/F132</f>
        <v>0.9987269459198597</v>
      </c>
    </row>
    <row r="133" spans="1:8" ht="14.25">
      <c r="A133" s="16"/>
      <c r="B133" s="16"/>
      <c r="C133" s="16">
        <v>2</v>
      </c>
      <c r="D133" s="20" t="s">
        <v>107</v>
      </c>
      <c r="E133" s="13">
        <v>1048260.7</v>
      </c>
      <c r="F133" s="13">
        <v>1094175.2</v>
      </c>
      <c r="G133" s="13">
        <v>1083997.85</v>
      </c>
      <c r="H133" s="21">
        <f t="shared" si="2"/>
        <v>0.9906986102408464</v>
      </c>
    </row>
    <row r="134" spans="1:8" ht="14.25">
      <c r="A134" s="16"/>
      <c r="B134" s="16"/>
      <c r="C134" s="16">
        <v>3</v>
      </c>
      <c r="D134" s="20" t="s">
        <v>108</v>
      </c>
      <c r="E134" s="13">
        <v>374339.7</v>
      </c>
      <c r="F134" s="13">
        <v>393315</v>
      </c>
      <c r="G134" s="13">
        <v>393315</v>
      </c>
      <c r="H134" s="21">
        <f t="shared" si="2"/>
        <v>1</v>
      </c>
    </row>
    <row r="135" spans="1:8" ht="21" customHeight="1">
      <c r="A135" s="16"/>
      <c r="B135" s="16">
        <v>4</v>
      </c>
      <c r="C135" s="16"/>
      <c r="D135" s="23" t="s">
        <v>109</v>
      </c>
      <c r="E135" s="13">
        <f>E136+E137</f>
        <v>809135.2999999999</v>
      </c>
      <c r="F135" s="13">
        <f>F136+F137</f>
        <v>829855.7</v>
      </c>
      <c r="G135" s="13">
        <f>G136+G137</f>
        <v>819259.75</v>
      </c>
      <c r="H135" s="21">
        <f t="shared" si="2"/>
        <v>0.987231575320866</v>
      </c>
    </row>
    <row r="136" spans="1:8" ht="14.25">
      <c r="A136" s="16"/>
      <c r="B136" s="16"/>
      <c r="C136" s="16">
        <v>1</v>
      </c>
      <c r="D136" s="20" t="s">
        <v>110</v>
      </c>
      <c r="E136" s="13">
        <v>613442.2</v>
      </c>
      <c r="F136" s="13">
        <v>611104.2</v>
      </c>
      <c r="G136" s="13">
        <v>601282.41</v>
      </c>
      <c r="H136" s="21">
        <f t="shared" si="2"/>
        <v>0.9839277982380092</v>
      </c>
    </row>
    <row r="137" spans="1:8" ht="39" customHeight="1">
      <c r="A137" s="16"/>
      <c r="B137" s="16"/>
      <c r="C137" s="16">
        <v>2</v>
      </c>
      <c r="D137" s="28" t="s">
        <v>111</v>
      </c>
      <c r="E137" s="13">
        <v>195693.1</v>
      </c>
      <c r="F137" s="13">
        <v>218751.5</v>
      </c>
      <c r="G137" s="13">
        <v>217977.34</v>
      </c>
      <c r="H137" s="21">
        <f t="shared" si="2"/>
        <v>0.9964610071245226</v>
      </c>
    </row>
    <row r="138" spans="1:8" ht="21.75" customHeight="1">
      <c r="A138" s="16"/>
      <c r="B138" s="16">
        <v>6</v>
      </c>
      <c r="C138" s="24"/>
      <c r="D138" s="23" t="s">
        <v>112</v>
      </c>
      <c r="E138" s="13">
        <f>E139</f>
        <v>702075.2</v>
      </c>
      <c r="F138" s="13">
        <f>F139</f>
        <v>701430.8</v>
      </c>
      <c r="G138" s="13">
        <f>G139</f>
        <v>681014.79</v>
      </c>
      <c r="H138" s="21">
        <f t="shared" si="2"/>
        <v>0.9708937645737826</v>
      </c>
    </row>
    <row r="139" spans="1:8" ht="21.75" customHeight="1">
      <c r="A139" s="16"/>
      <c r="B139" s="16"/>
      <c r="C139" s="24">
        <v>1</v>
      </c>
      <c r="D139" s="23" t="s">
        <v>112</v>
      </c>
      <c r="E139" s="13">
        <v>702075.2</v>
      </c>
      <c r="F139" s="13">
        <v>701430.8</v>
      </c>
      <c r="G139" s="13">
        <v>681014.79</v>
      </c>
      <c r="H139" s="21">
        <f t="shared" si="2"/>
        <v>0.9708937645737826</v>
      </c>
    </row>
    <row r="140" spans="1:8" ht="14.25">
      <c r="A140" s="16">
        <v>9</v>
      </c>
      <c r="B140" s="16"/>
      <c r="C140" s="29"/>
      <c r="D140" s="30" t="s">
        <v>113</v>
      </c>
      <c r="E140" s="11">
        <v>128027645.5</v>
      </c>
      <c r="F140" s="11">
        <v>119094220.80000001</v>
      </c>
      <c r="G140" s="11">
        <v>115806050.17999999</v>
      </c>
      <c r="H140" s="19">
        <f t="shared" si="2"/>
        <v>0.9723901747883973</v>
      </c>
    </row>
    <row r="141" spans="1:8" ht="14.25">
      <c r="A141" s="16"/>
      <c r="B141" s="16"/>
      <c r="C141" s="29"/>
      <c r="D141" s="20" t="s">
        <v>12</v>
      </c>
      <c r="E141" s="11"/>
      <c r="F141" s="11"/>
      <c r="G141" s="11"/>
      <c r="H141" s="21"/>
    </row>
    <row r="142" spans="1:8" ht="21" customHeight="1">
      <c r="A142" s="16"/>
      <c r="B142" s="16">
        <v>1</v>
      </c>
      <c r="C142" s="24"/>
      <c r="D142" s="31" t="s">
        <v>114</v>
      </c>
      <c r="E142" s="13">
        <f>E143+E144</f>
        <v>26523679.3</v>
      </c>
      <c r="F142" s="13">
        <f>F143+F144</f>
        <v>24117489.5</v>
      </c>
      <c r="G142" s="13">
        <f>G143+G144</f>
        <v>24092889.33</v>
      </c>
      <c r="H142" s="21">
        <f t="shared" si="2"/>
        <v>0.9989799862875445</v>
      </c>
    </row>
    <row r="143" spans="1:8" ht="14.25">
      <c r="A143" s="16"/>
      <c r="B143" s="16"/>
      <c r="C143" s="24">
        <v>1</v>
      </c>
      <c r="D143" s="31" t="s">
        <v>115</v>
      </c>
      <c r="E143" s="27">
        <v>494638.1</v>
      </c>
      <c r="F143" s="27">
        <v>482834.8</v>
      </c>
      <c r="G143" s="27">
        <v>481481.5</v>
      </c>
      <c r="H143" s="21">
        <f t="shared" si="2"/>
        <v>0.9971971779995974</v>
      </c>
    </row>
    <row r="144" spans="1:8" ht="14.25">
      <c r="A144" s="16"/>
      <c r="B144" s="16"/>
      <c r="C144" s="24">
        <v>2</v>
      </c>
      <c r="D144" s="31" t="s">
        <v>116</v>
      </c>
      <c r="E144" s="27">
        <v>26029041.2</v>
      </c>
      <c r="F144" s="27">
        <v>23634654.7</v>
      </c>
      <c r="G144" s="27">
        <v>23611407.83</v>
      </c>
      <c r="H144" s="21">
        <f t="shared" si="2"/>
        <v>0.9990164074620477</v>
      </c>
    </row>
    <row r="145" spans="1:8" ht="14.25">
      <c r="A145" s="16"/>
      <c r="B145" s="16">
        <v>2</v>
      </c>
      <c r="C145" s="24"/>
      <c r="D145" s="31" t="s">
        <v>117</v>
      </c>
      <c r="E145" s="13">
        <f>E146+E147</f>
        <v>51503693.5</v>
      </c>
      <c r="F145" s="13">
        <f>F146+F147</f>
        <v>53106668.099999994</v>
      </c>
      <c r="G145" s="13">
        <f>G146+G147</f>
        <v>52953722.17</v>
      </c>
      <c r="H145" s="21">
        <f t="shared" si="2"/>
        <v>0.997120023991865</v>
      </c>
    </row>
    <row r="146" spans="1:8" ht="14.25">
      <c r="A146" s="16"/>
      <c r="B146" s="16"/>
      <c r="C146" s="24">
        <v>1</v>
      </c>
      <c r="D146" s="31" t="s">
        <v>118</v>
      </c>
      <c r="E146" s="27">
        <v>32768372.9</v>
      </c>
      <c r="F146" s="27">
        <v>30512229.2</v>
      </c>
      <c r="G146" s="27">
        <v>30489680.41</v>
      </c>
      <c r="H146" s="21">
        <f t="shared" si="2"/>
        <v>0.9992609917206574</v>
      </c>
    </row>
    <row r="147" spans="1:8" ht="30" customHeight="1">
      <c r="A147" s="16"/>
      <c r="B147" s="16"/>
      <c r="C147" s="24">
        <v>2</v>
      </c>
      <c r="D147" s="31" t="s">
        <v>119</v>
      </c>
      <c r="E147" s="27">
        <v>18735320.6</v>
      </c>
      <c r="F147" s="27">
        <v>22594438.9</v>
      </c>
      <c r="G147" s="27">
        <v>22464041.76</v>
      </c>
      <c r="H147" s="21">
        <f t="shared" si="2"/>
        <v>0.9942287949447598</v>
      </c>
    </row>
    <row r="148" spans="1:8" ht="38.25" customHeight="1">
      <c r="A148" s="16"/>
      <c r="B148" s="16">
        <v>3</v>
      </c>
      <c r="C148" s="24"/>
      <c r="D148" s="31" t="s">
        <v>120</v>
      </c>
      <c r="E148" s="13">
        <f>E149+E150</f>
        <v>8697830</v>
      </c>
      <c r="F148" s="13">
        <f>F149+F150</f>
        <v>7796211</v>
      </c>
      <c r="G148" s="13">
        <f>G149+G150</f>
        <v>7458479.73</v>
      </c>
      <c r="H148" s="21">
        <f t="shared" si="2"/>
        <v>0.9566800757444867</v>
      </c>
    </row>
    <row r="149" spans="1:8" ht="27">
      <c r="A149" s="16"/>
      <c r="B149" s="16"/>
      <c r="C149" s="24">
        <v>1</v>
      </c>
      <c r="D149" s="31" t="s">
        <v>121</v>
      </c>
      <c r="E149" s="27">
        <v>2854281.3</v>
      </c>
      <c r="F149" s="27">
        <v>2546669.3</v>
      </c>
      <c r="G149" s="27">
        <v>2521296.5</v>
      </c>
      <c r="H149" s="21">
        <f t="shared" si="2"/>
        <v>0.990036868940934</v>
      </c>
    </row>
    <row r="150" spans="1:8" ht="14.25">
      <c r="A150" s="16"/>
      <c r="B150" s="16"/>
      <c r="C150" s="24">
        <v>2</v>
      </c>
      <c r="D150" s="31" t="s">
        <v>122</v>
      </c>
      <c r="E150" s="27">
        <v>5843548.7</v>
      </c>
      <c r="F150" s="27">
        <v>5249541.7</v>
      </c>
      <c r="G150" s="27">
        <v>4937183.23</v>
      </c>
      <c r="H150" s="21">
        <f t="shared" si="2"/>
        <v>0.9404979543261843</v>
      </c>
    </row>
    <row r="151" spans="1:8" ht="14.25">
      <c r="A151" s="16"/>
      <c r="B151" s="16">
        <v>4</v>
      </c>
      <c r="C151" s="24"/>
      <c r="D151" s="31" t="s">
        <v>123</v>
      </c>
      <c r="E151" s="13">
        <f>E152+E153</f>
        <v>9795346.200000001</v>
      </c>
      <c r="F151" s="13">
        <f>F152+F153</f>
        <v>9829796.200000001</v>
      </c>
      <c r="G151" s="13">
        <f>G152+G153</f>
        <v>9461228.459999999</v>
      </c>
      <c r="H151" s="21">
        <f t="shared" si="2"/>
        <v>0.9625050476631446</v>
      </c>
    </row>
    <row r="152" spans="1:8" ht="21.75" customHeight="1">
      <c r="A152" s="16"/>
      <c r="B152" s="16"/>
      <c r="C152" s="24">
        <v>1</v>
      </c>
      <c r="D152" s="31" t="s">
        <v>124</v>
      </c>
      <c r="E152" s="27">
        <v>8973745.4</v>
      </c>
      <c r="F152" s="27">
        <v>9000835.4</v>
      </c>
      <c r="G152" s="27">
        <v>8661406.11</v>
      </c>
      <c r="H152" s="21">
        <f t="shared" si="2"/>
        <v>0.9622891348507494</v>
      </c>
    </row>
    <row r="153" spans="1:8" ht="21.75" customHeight="1">
      <c r="A153" s="16"/>
      <c r="B153" s="16"/>
      <c r="C153" s="24">
        <v>2</v>
      </c>
      <c r="D153" s="31" t="s">
        <v>125</v>
      </c>
      <c r="E153" s="27">
        <v>821600.8</v>
      </c>
      <c r="F153" s="27">
        <v>828960.8</v>
      </c>
      <c r="G153" s="27">
        <v>799822.35</v>
      </c>
      <c r="H153" s="21">
        <f t="shared" si="2"/>
        <v>0.964849423519182</v>
      </c>
    </row>
    <row r="154" spans="1:8" ht="23.25" customHeight="1">
      <c r="A154" s="16"/>
      <c r="B154" s="16">
        <v>5</v>
      </c>
      <c r="C154" s="24"/>
      <c r="D154" s="31" t="s">
        <v>126</v>
      </c>
      <c r="E154" s="13">
        <f>E155+E156</f>
        <v>4863129</v>
      </c>
      <c r="F154" s="13">
        <f>F155+F156</f>
        <v>4777900</v>
      </c>
      <c r="G154" s="13">
        <f>G155+G156</f>
        <v>4749729.8100000005</v>
      </c>
      <c r="H154" s="21">
        <f t="shared" si="2"/>
        <v>0.9941040645471861</v>
      </c>
    </row>
    <row r="155" spans="1:8" ht="14.25">
      <c r="A155" s="16"/>
      <c r="B155" s="16"/>
      <c r="C155" s="24">
        <v>1</v>
      </c>
      <c r="D155" s="31" t="s">
        <v>127</v>
      </c>
      <c r="E155" s="27">
        <v>3662579.1</v>
      </c>
      <c r="F155" s="27">
        <v>3574579.1</v>
      </c>
      <c r="G155" s="27">
        <v>3569948.22</v>
      </c>
      <c r="H155" s="21">
        <f t="shared" si="2"/>
        <v>0.9987044964258869</v>
      </c>
    </row>
    <row r="156" spans="1:8" ht="14.25">
      <c r="A156" s="16"/>
      <c r="B156" s="16"/>
      <c r="C156" s="24">
        <v>2</v>
      </c>
      <c r="D156" s="31" t="s">
        <v>128</v>
      </c>
      <c r="E156" s="27">
        <v>1200549.9</v>
      </c>
      <c r="F156" s="27">
        <v>1203320.9</v>
      </c>
      <c r="G156" s="27">
        <v>1179781.59</v>
      </c>
      <c r="H156" s="21">
        <f t="shared" si="2"/>
        <v>0.9804380444152513</v>
      </c>
    </row>
    <row r="157" spans="1:8" ht="20.25" customHeight="1">
      <c r="A157" s="16"/>
      <c r="B157" s="16">
        <v>6</v>
      </c>
      <c r="C157" s="24"/>
      <c r="D157" s="31" t="s">
        <v>129</v>
      </c>
      <c r="E157" s="13">
        <f>E158</f>
        <v>25888878.1</v>
      </c>
      <c r="F157" s="13">
        <f>F158</f>
        <v>18706066.6</v>
      </c>
      <c r="G157" s="13">
        <f>G158</f>
        <v>16341609.41</v>
      </c>
      <c r="H157" s="21">
        <f t="shared" si="2"/>
        <v>0.873599445540304</v>
      </c>
    </row>
    <row r="158" spans="1:8" ht="26.25" customHeight="1">
      <c r="A158" s="16"/>
      <c r="B158" s="16"/>
      <c r="C158" s="24">
        <v>1</v>
      </c>
      <c r="D158" s="31" t="s">
        <v>129</v>
      </c>
      <c r="E158" s="27">
        <v>25888878.1</v>
      </c>
      <c r="F158" s="27">
        <v>18706066.6</v>
      </c>
      <c r="G158" s="27">
        <v>16341609.41</v>
      </c>
      <c r="H158" s="21">
        <f t="shared" si="2"/>
        <v>0.873599445540304</v>
      </c>
    </row>
    <row r="159" spans="1:8" ht="20.25" customHeight="1">
      <c r="A159" s="16"/>
      <c r="B159" s="16">
        <v>8</v>
      </c>
      <c r="C159" s="24"/>
      <c r="D159" s="31" t="s">
        <v>130</v>
      </c>
      <c r="E159" s="13">
        <f>E160</f>
        <v>755089.4</v>
      </c>
      <c r="F159" s="13">
        <f>F160</f>
        <v>760089.4</v>
      </c>
      <c r="G159" s="13">
        <f>G160</f>
        <v>748391.27</v>
      </c>
      <c r="H159" s="21">
        <f t="shared" si="2"/>
        <v>0.9846095340890164</v>
      </c>
    </row>
    <row r="160" spans="1:8" ht="18" customHeight="1">
      <c r="A160" s="16"/>
      <c r="B160" s="16"/>
      <c r="C160" s="24">
        <v>1</v>
      </c>
      <c r="D160" s="31" t="s">
        <v>130</v>
      </c>
      <c r="E160" s="27">
        <v>755089.4</v>
      </c>
      <c r="F160" s="27">
        <v>760089.4</v>
      </c>
      <c r="G160" s="27">
        <v>748391.27</v>
      </c>
      <c r="H160" s="21">
        <f t="shared" si="2"/>
        <v>0.9846095340890164</v>
      </c>
    </row>
    <row r="161" spans="1:8" ht="24.75" customHeight="1">
      <c r="A161" s="16">
        <v>10</v>
      </c>
      <c r="B161" s="16"/>
      <c r="C161" s="17"/>
      <c r="D161" s="18" t="s">
        <v>131</v>
      </c>
      <c r="E161" s="11">
        <f>E163+E166+E168+E170+E172+E174+E176+E178</f>
        <v>362033007.09999996</v>
      </c>
      <c r="F161" s="11">
        <f>F163+F166+F168+F170+F172+F174+F176+F178</f>
        <v>352007769.5</v>
      </c>
      <c r="G161" s="11">
        <f>G163+G166+G168+G170+G172+G174+G176+G178</f>
        <v>342469501.09000003</v>
      </c>
      <c r="H161" s="19">
        <f t="shared" si="2"/>
        <v>0.9729032446540928</v>
      </c>
    </row>
    <row r="162" spans="1:8" ht="14.25">
      <c r="A162" s="16"/>
      <c r="B162" s="16"/>
      <c r="C162" s="16"/>
      <c r="D162" s="20" t="s">
        <v>12</v>
      </c>
      <c r="E162" s="13"/>
      <c r="F162" s="13"/>
      <c r="G162" s="13"/>
      <c r="H162" s="21"/>
    </row>
    <row r="163" spans="1:8" ht="14.25">
      <c r="A163" s="16"/>
      <c r="B163" s="16">
        <v>1</v>
      </c>
      <c r="C163" s="16"/>
      <c r="D163" s="20" t="s">
        <v>132</v>
      </c>
      <c r="E163" s="13">
        <f>E164+E165</f>
        <v>1271230.0999999999</v>
      </c>
      <c r="F163" s="13">
        <f>F164+F165</f>
        <v>1256630.0999999999</v>
      </c>
      <c r="G163" s="13">
        <f>G164+G165</f>
        <v>1233904.05</v>
      </c>
      <c r="H163" s="21">
        <f t="shared" si="2"/>
        <v>0.9819150838420949</v>
      </c>
    </row>
    <row r="164" spans="1:8" ht="17.25" customHeight="1">
      <c r="A164" s="16"/>
      <c r="B164" s="16"/>
      <c r="C164" s="16">
        <v>1</v>
      </c>
      <c r="D164" s="23" t="s">
        <v>133</v>
      </c>
      <c r="E164" s="13">
        <v>208603.4</v>
      </c>
      <c r="F164" s="13">
        <v>208603.4</v>
      </c>
      <c r="G164" s="13">
        <v>195685.45</v>
      </c>
      <c r="H164" s="21">
        <f t="shared" si="2"/>
        <v>0.9380741157622552</v>
      </c>
    </row>
    <row r="165" spans="1:8" ht="14.25">
      <c r="A165" s="16"/>
      <c r="B165" s="16"/>
      <c r="C165" s="16">
        <v>2</v>
      </c>
      <c r="D165" s="23" t="s">
        <v>134</v>
      </c>
      <c r="E165" s="13">
        <v>1062626.7</v>
      </c>
      <c r="F165" s="13">
        <v>1048026.7</v>
      </c>
      <c r="G165" s="13">
        <v>1038218.6</v>
      </c>
      <c r="H165" s="21">
        <f t="shared" si="2"/>
        <v>0.9906413643850868</v>
      </c>
    </row>
    <row r="166" spans="1:8" ht="14.25">
      <c r="A166" s="16"/>
      <c r="B166" s="16">
        <v>2</v>
      </c>
      <c r="C166" s="16"/>
      <c r="D166" s="23" t="s">
        <v>135</v>
      </c>
      <c r="E166" s="13">
        <f>E167</f>
        <v>254675669.4</v>
      </c>
      <c r="F166" s="13">
        <f>F167</f>
        <v>242603869.6</v>
      </c>
      <c r="G166" s="13">
        <f>G167</f>
        <v>240509472.13</v>
      </c>
      <c r="H166" s="21">
        <f t="shared" si="2"/>
        <v>0.9913670071567564</v>
      </c>
    </row>
    <row r="167" spans="1:8" ht="14.25">
      <c r="A167" s="16"/>
      <c r="B167" s="16"/>
      <c r="C167" s="16">
        <v>1</v>
      </c>
      <c r="D167" s="23" t="s">
        <v>135</v>
      </c>
      <c r="E167" s="13">
        <v>254675669.4</v>
      </c>
      <c r="F167" s="13">
        <v>242603869.6</v>
      </c>
      <c r="G167" s="13">
        <v>240509472.13</v>
      </c>
      <c r="H167" s="21">
        <f t="shared" si="2"/>
        <v>0.9913670071567564</v>
      </c>
    </row>
    <row r="168" spans="1:8" ht="14.25">
      <c r="A168" s="16"/>
      <c r="B168" s="16">
        <v>3</v>
      </c>
      <c r="C168" s="16"/>
      <c r="D168" s="23" t="s">
        <v>136</v>
      </c>
      <c r="E168" s="13">
        <f>E169</f>
        <v>5069400</v>
      </c>
      <c r="F168" s="13">
        <f>F169</f>
        <v>5069400</v>
      </c>
      <c r="G168" s="13">
        <f>G169</f>
        <v>4930760.29</v>
      </c>
      <c r="H168" s="21">
        <f t="shared" si="2"/>
        <v>0.9726516530555884</v>
      </c>
    </row>
    <row r="169" spans="1:8" ht="14.25">
      <c r="A169" s="16"/>
      <c r="B169" s="16"/>
      <c r="C169" s="16">
        <v>1</v>
      </c>
      <c r="D169" s="23" t="s">
        <v>136</v>
      </c>
      <c r="E169" s="13">
        <v>5069400</v>
      </c>
      <c r="F169" s="13">
        <v>5069400</v>
      </c>
      <c r="G169" s="13">
        <v>4930760.29</v>
      </c>
      <c r="H169" s="21">
        <f t="shared" si="2"/>
        <v>0.9726516530555884</v>
      </c>
    </row>
    <row r="170" spans="1:8" ht="14.25">
      <c r="A170" s="16"/>
      <c r="B170" s="16">
        <v>4</v>
      </c>
      <c r="C170" s="16"/>
      <c r="D170" s="23" t="s">
        <v>137</v>
      </c>
      <c r="E170" s="13">
        <f>E171</f>
        <v>57476042.2</v>
      </c>
      <c r="F170" s="13">
        <f>F171</f>
        <v>59199485.1</v>
      </c>
      <c r="G170" s="13">
        <f>G171</f>
        <v>57233024.75</v>
      </c>
      <c r="H170" s="21">
        <f t="shared" si="2"/>
        <v>0.9667824754441994</v>
      </c>
    </row>
    <row r="171" spans="1:8" ht="14.25">
      <c r="A171" s="16"/>
      <c r="B171" s="16"/>
      <c r="C171" s="16">
        <v>1</v>
      </c>
      <c r="D171" s="23" t="s">
        <v>137</v>
      </c>
      <c r="E171" s="13">
        <v>57476042.2</v>
      </c>
      <c r="F171" s="13">
        <v>59199485.1</v>
      </c>
      <c r="G171" s="13">
        <v>57233024.75</v>
      </c>
      <c r="H171" s="21">
        <f t="shared" si="2"/>
        <v>0.9667824754441994</v>
      </c>
    </row>
    <row r="172" spans="1:8" ht="14.25">
      <c r="A172" s="16"/>
      <c r="B172" s="16">
        <v>5</v>
      </c>
      <c r="C172" s="16"/>
      <c r="D172" s="23" t="s">
        <v>138</v>
      </c>
      <c r="E172" s="13">
        <f>E173</f>
        <v>2364498.2</v>
      </c>
      <c r="F172" s="13">
        <f>F173</f>
        <v>2337193.5</v>
      </c>
      <c r="G172" s="13">
        <f>G173</f>
        <v>1537071.21</v>
      </c>
      <c r="H172" s="21">
        <f t="shared" si="2"/>
        <v>0.6576568050527267</v>
      </c>
    </row>
    <row r="173" spans="1:8" ht="14.25">
      <c r="A173" s="16"/>
      <c r="B173" s="16"/>
      <c r="C173" s="16">
        <v>1</v>
      </c>
      <c r="D173" s="23" t="s">
        <v>138</v>
      </c>
      <c r="E173" s="13">
        <v>2364498.2</v>
      </c>
      <c r="F173" s="13">
        <v>2337193.5</v>
      </c>
      <c r="G173" s="13">
        <v>1537071.21</v>
      </c>
      <c r="H173" s="21">
        <f t="shared" si="2"/>
        <v>0.6576568050527267</v>
      </c>
    </row>
    <row r="174" spans="1:8" ht="14.25">
      <c r="A174" s="16"/>
      <c r="B174" s="16">
        <v>6</v>
      </c>
      <c r="C174" s="16"/>
      <c r="D174" s="23" t="s">
        <v>139</v>
      </c>
      <c r="E174" s="13">
        <f>E175</f>
        <v>500000</v>
      </c>
      <c r="F174" s="13">
        <f>F175</f>
        <v>500000</v>
      </c>
      <c r="G174" s="13">
        <f>G175</f>
        <v>499800</v>
      </c>
      <c r="H174" s="21">
        <f t="shared" si="2"/>
        <v>0.9996</v>
      </c>
    </row>
    <row r="175" spans="1:8" ht="21" customHeight="1">
      <c r="A175" s="16"/>
      <c r="B175" s="16"/>
      <c r="C175" s="16">
        <v>1</v>
      </c>
      <c r="D175" s="23" t="s">
        <v>139</v>
      </c>
      <c r="E175" s="13">
        <v>500000</v>
      </c>
      <c r="F175" s="13">
        <v>500000</v>
      </c>
      <c r="G175" s="13">
        <v>499800</v>
      </c>
      <c r="H175" s="21">
        <f t="shared" si="2"/>
        <v>0.9996</v>
      </c>
    </row>
    <row r="176" spans="1:8" ht="33.75" customHeight="1">
      <c r="A176" s="16"/>
      <c r="B176" s="16">
        <v>7</v>
      </c>
      <c r="C176" s="16"/>
      <c r="D176" s="23" t="s">
        <v>140</v>
      </c>
      <c r="E176" s="13">
        <f>E177</f>
        <v>11222135.8</v>
      </c>
      <c r="F176" s="13">
        <f>F177</f>
        <v>10818185.8</v>
      </c>
      <c r="G176" s="13">
        <f>G177</f>
        <v>10562931.93</v>
      </c>
      <c r="H176" s="21">
        <f t="shared" si="2"/>
        <v>0.976405113138286</v>
      </c>
    </row>
    <row r="177" spans="1:8" ht="32.25" customHeight="1">
      <c r="A177" s="16"/>
      <c r="B177" s="16"/>
      <c r="C177" s="16">
        <v>1</v>
      </c>
      <c r="D177" s="23" t="s">
        <v>140</v>
      </c>
      <c r="E177" s="13">
        <v>11222135.8</v>
      </c>
      <c r="F177" s="13">
        <v>10818185.8</v>
      </c>
      <c r="G177" s="13">
        <v>10562931.93</v>
      </c>
      <c r="H177" s="21">
        <f t="shared" si="2"/>
        <v>0.976405113138286</v>
      </c>
    </row>
    <row r="178" spans="1:8" ht="33.75" customHeight="1">
      <c r="A178" s="16"/>
      <c r="B178" s="16">
        <v>9</v>
      </c>
      <c r="C178" s="16"/>
      <c r="D178" s="23" t="s">
        <v>141</v>
      </c>
      <c r="E178" s="13">
        <f>E179+E180</f>
        <v>29454031.4</v>
      </c>
      <c r="F178" s="13">
        <f>F179+F180</f>
        <v>30223005.4</v>
      </c>
      <c r="G178" s="13">
        <f>G179+G180</f>
        <v>25962536.73</v>
      </c>
      <c r="H178" s="21">
        <f t="shared" si="2"/>
        <v>0.8590322632176085</v>
      </c>
    </row>
    <row r="179" spans="1:8" ht="31.5" customHeight="1">
      <c r="A179" s="16"/>
      <c r="B179" s="16"/>
      <c r="C179" s="16">
        <v>1</v>
      </c>
      <c r="D179" s="23" t="s">
        <v>141</v>
      </c>
      <c r="E179" s="13">
        <v>4386512.5</v>
      </c>
      <c r="F179" s="13">
        <v>4458843.7</v>
      </c>
      <c r="G179" s="13">
        <v>4016643.69</v>
      </c>
      <c r="H179" s="21">
        <f t="shared" si="2"/>
        <v>0.9008263039137254</v>
      </c>
    </row>
    <row r="180" spans="1:8" ht="36" customHeight="1">
      <c r="A180" s="16"/>
      <c r="B180" s="16"/>
      <c r="C180" s="16">
        <v>2</v>
      </c>
      <c r="D180" s="23" t="s">
        <v>142</v>
      </c>
      <c r="E180" s="13">
        <v>25067518.9</v>
      </c>
      <c r="F180" s="13">
        <v>25764161.7</v>
      </c>
      <c r="G180" s="13">
        <v>21945893.04</v>
      </c>
      <c r="H180" s="21">
        <f t="shared" si="2"/>
        <v>0.8517992277621825</v>
      </c>
    </row>
    <row r="181" spans="1:8" ht="31.5" customHeight="1">
      <c r="A181" s="16">
        <v>11</v>
      </c>
      <c r="B181" s="16"/>
      <c r="C181" s="17"/>
      <c r="D181" s="18" t="s">
        <v>143</v>
      </c>
      <c r="E181" s="11">
        <f>E183</f>
        <v>20166921.1</v>
      </c>
      <c r="F181" s="11">
        <f>F183</f>
        <v>47502943.28</v>
      </c>
      <c r="G181" s="11">
        <f>G183</f>
        <v>47004134.08</v>
      </c>
      <c r="H181" s="19">
        <f t="shared" si="2"/>
        <v>0.9894994043409092</v>
      </c>
    </row>
    <row r="182" spans="1:8" ht="14.25">
      <c r="A182" s="16"/>
      <c r="B182" s="16"/>
      <c r="C182" s="16"/>
      <c r="D182" s="20" t="s">
        <v>12</v>
      </c>
      <c r="E182" s="13"/>
      <c r="F182" s="13"/>
      <c r="G182" s="13"/>
      <c r="H182" s="21"/>
    </row>
    <row r="183" spans="1:8" ht="24" customHeight="1">
      <c r="A183" s="16"/>
      <c r="B183" s="16">
        <v>1</v>
      </c>
      <c r="C183" s="16"/>
      <c r="D183" s="23" t="s">
        <v>144</v>
      </c>
      <c r="E183" s="13">
        <f>E184</f>
        <v>20166921.1</v>
      </c>
      <c r="F183" s="13">
        <f>F184</f>
        <v>47502943.28</v>
      </c>
      <c r="G183" s="13">
        <f>G184</f>
        <v>47004134.08</v>
      </c>
      <c r="H183" s="21">
        <f t="shared" si="2"/>
        <v>0.9894994043409092</v>
      </c>
    </row>
    <row r="184" spans="1:8" ht="24" customHeight="1">
      <c r="A184" s="32"/>
      <c r="B184" s="32"/>
      <c r="C184" s="32">
        <v>1</v>
      </c>
      <c r="D184" s="33" t="s">
        <v>145</v>
      </c>
      <c r="E184" s="34">
        <v>20166921.1</v>
      </c>
      <c r="F184" s="34">
        <v>47502943.28</v>
      </c>
      <c r="G184" s="34">
        <v>47004134.08</v>
      </c>
      <c r="H184" s="35">
        <f t="shared" si="2"/>
        <v>0.9894994043409092</v>
      </c>
    </row>
    <row r="185" spans="1:8" ht="13.5">
      <c r="A185" s="36"/>
      <c r="B185" s="36"/>
      <c r="C185" s="36"/>
      <c r="D185" s="37"/>
      <c r="E185" s="38"/>
      <c r="F185" s="38"/>
      <c r="G185" s="39"/>
      <c r="H185" s="39"/>
    </row>
    <row r="186" spans="1:8" ht="13.5">
      <c r="A186" s="40"/>
      <c r="B186" s="40"/>
      <c r="C186" s="40"/>
      <c r="D186" s="37"/>
      <c r="E186" s="41"/>
      <c r="F186" s="40"/>
      <c r="G186" s="41"/>
      <c r="H186" s="41"/>
    </row>
    <row r="187" spans="1:8" ht="51.75" customHeight="1">
      <c r="A187" s="44" t="s">
        <v>146</v>
      </c>
      <c r="B187" s="44"/>
      <c r="C187" s="44"/>
      <c r="D187" s="44"/>
      <c r="E187" s="44"/>
      <c r="F187" s="44"/>
      <c r="G187" s="44"/>
      <c r="H187" s="44"/>
    </row>
    <row r="188" spans="1:8" ht="27" customHeight="1">
      <c r="A188" s="43" t="s">
        <v>147</v>
      </c>
      <c r="B188" s="43"/>
      <c r="C188" s="43"/>
      <c r="D188" s="43"/>
      <c r="E188" s="43"/>
      <c r="F188" s="43"/>
      <c r="G188" s="43"/>
      <c r="H188" s="43"/>
    </row>
    <row r="189" spans="1:8" ht="13.5">
      <c r="A189" s="40"/>
      <c r="B189" s="40"/>
      <c r="C189" s="40"/>
      <c r="D189" s="37"/>
      <c r="E189" s="41"/>
      <c r="F189" s="40"/>
      <c r="G189" s="41"/>
      <c r="H189" s="41"/>
    </row>
    <row r="190" spans="1:8" ht="13.5">
      <c r="A190" s="40"/>
      <c r="B190" s="40"/>
      <c r="C190" s="40"/>
      <c r="D190" s="37"/>
      <c r="E190" s="41"/>
      <c r="F190" s="40"/>
      <c r="G190" s="41"/>
      <c r="H190" s="41"/>
    </row>
    <row r="191" spans="1:8" ht="13.5">
      <c r="A191" s="40"/>
      <c r="B191" s="40"/>
      <c r="C191" s="40"/>
      <c r="D191" s="37"/>
      <c r="E191" s="41"/>
      <c r="F191" s="40"/>
      <c r="G191" s="41"/>
      <c r="H191" s="41"/>
    </row>
    <row r="192" spans="1:8" ht="13.5">
      <c r="A192" s="40"/>
      <c r="B192" s="40"/>
      <c r="C192" s="40"/>
      <c r="D192" s="37"/>
      <c r="E192" s="41"/>
      <c r="F192" s="40"/>
      <c r="G192" s="41"/>
      <c r="H192" s="41"/>
    </row>
    <row r="193" spans="1:8" ht="13.5">
      <c r="A193" s="40"/>
      <c r="B193" s="40"/>
      <c r="C193" s="40"/>
      <c r="D193" s="37"/>
      <c r="E193" s="41"/>
      <c r="F193" s="40"/>
      <c r="G193" s="41"/>
      <c r="H193" s="41"/>
    </row>
    <row r="194" spans="1:8" ht="13.5">
      <c r="A194" s="40"/>
      <c r="B194" s="40"/>
      <c r="C194" s="40"/>
      <c r="D194" s="37"/>
      <c r="E194" s="41"/>
      <c r="F194" s="40"/>
      <c r="G194" s="41"/>
      <c r="H194" s="41"/>
    </row>
    <row r="195" spans="1:8" ht="13.5">
      <c r="A195" s="40"/>
      <c r="B195" s="40"/>
      <c r="C195" s="40"/>
      <c r="D195" s="37"/>
      <c r="E195" s="41"/>
      <c r="F195" s="40"/>
      <c r="G195" s="41"/>
      <c r="H195" s="41"/>
    </row>
    <row r="196" spans="1:8" ht="13.5">
      <c r="A196" s="40"/>
      <c r="B196" s="40"/>
      <c r="C196" s="40"/>
      <c r="D196" s="37"/>
      <c r="E196" s="41"/>
      <c r="F196" s="40"/>
      <c r="G196" s="41"/>
      <c r="H196" s="41"/>
    </row>
    <row r="197" spans="1:8" ht="13.5">
      <c r="A197" s="40"/>
      <c r="B197" s="40"/>
      <c r="C197" s="40"/>
      <c r="D197" s="37"/>
      <c r="E197" s="41"/>
      <c r="F197" s="40"/>
      <c r="G197" s="41"/>
      <c r="H197" s="41"/>
    </row>
    <row r="198" spans="1:8" ht="13.5">
      <c r="A198" s="40"/>
      <c r="B198" s="40"/>
      <c r="C198" s="40"/>
      <c r="D198" s="37"/>
      <c r="E198" s="41"/>
      <c r="F198" s="40"/>
      <c r="G198" s="41"/>
      <c r="H198" s="41"/>
    </row>
    <row r="199" spans="1:8" ht="13.5">
      <c r="A199" s="40"/>
      <c r="B199" s="40"/>
      <c r="C199" s="40"/>
      <c r="D199" s="37"/>
      <c r="E199" s="41"/>
      <c r="F199" s="40"/>
      <c r="G199" s="41"/>
      <c r="H199" s="41"/>
    </row>
    <row r="200" spans="1:8" ht="13.5">
      <c r="A200" s="40"/>
      <c r="B200" s="40"/>
      <c r="C200" s="40"/>
      <c r="D200" s="37"/>
      <c r="E200" s="41"/>
      <c r="F200" s="40"/>
      <c r="G200" s="41"/>
      <c r="H200" s="41"/>
    </row>
    <row r="201" spans="1:8" ht="13.5">
      <c r="A201" s="40"/>
      <c r="B201" s="40"/>
      <c r="C201" s="40"/>
      <c r="D201" s="37"/>
      <c r="E201" s="41"/>
      <c r="F201" s="40"/>
      <c r="G201" s="41"/>
      <c r="H201" s="41"/>
    </row>
    <row r="202" spans="1:8" ht="13.5">
      <c r="A202" s="40"/>
      <c r="B202" s="40"/>
      <c r="C202" s="40"/>
      <c r="D202" s="37"/>
      <c r="E202" s="41"/>
      <c r="F202" s="40"/>
      <c r="G202" s="41"/>
      <c r="H202" s="41"/>
    </row>
    <row r="203" spans="1:8" ht="13.5">
      <c r="A203" s="40"/>
      <c r="B203" s="40"/>
      <c r="C203" s="40"/>
      <c r="D203" s="37"/>
      <c r="E203" s="41"/>
      <c r="F203" s="40"/>
      <c r="G203" s="41"/>
      <c r="H203" s="41"/>
    </row>
    <row r="204" spans="1:8" ht="13.5">
      <c r="A204" s="40"/>
      <c r="B204" s="40"/>
      <c r="C204" s="40"/>
      <c r="D204" s="37"/>
      <c r="E204" s="41"/>
      <c r="F204" s="40"/>
      <c r="G204" s="41"/>
      <c r="H204" s="41"/>
    </row>
    <row r="205" spans="1:8" ht="13.5">
      <c r="A205" s="40"/>
      <c r="B205" s="40"/>
      <c r="C205" s="40"/>
      <c r="D205" s="37"/>
      <c r="E205" s="41"/>
      <c r="F205" s="40"/>
      <c r="G205" s="41"/>
      <c r="H205" s="41"/>
    </row>
    <row r="206" spans="1:8" ht="13.5">
      <c r="A206" s="40"/>
      <c r="B206" s="40"/>
      <c r="C206" s="40"/>
      <c r="D206" s="37"/>
      <c r="E206" s="41"/>
      <c r="F206" s="40"/>
      <c r="G206" s="41"/>
      <c r="H206" s="41"/>
    </row>
    <row r="207" spans="1:8" ht="13.5">
      <c r="A207" s="40"/>
      <c r="B207" s="40"/>
      <c r="C207" s="40"/>
      <c r="D207" s="37"/>
      <c r="E207" s="41"/>
      <c r="F207" s="40"/>
      <c r="G207" s="41"/>
      <c r="H207" s="41"/>
    </row>
    <row r="208" spans="1:8" ht="13.5">
      <c r="A208" s="40"/>
      <c r="B208" s="40"/>
      <c r="C208" s="40"/>
      <c r="D208" s="37"/>
      <c r="E208" s="41"/>
      <c r="F208" s="40"/>
      <c r="G208" s="41"/>
      <c r="H208" s="41"/>
    </row>
    <row r="209" spans="1:8" ht="13.5">
      <c r="A209" s="40"/>
      <c r="B209" s="40"/>
      <c r="C209" s="40"/>
      <c r="D209" s="37"/>
      <c r="E209" s="41"/>
      <c r="F209" s="40"/>
      <c r="G209" s="41"/>
      <c r="H209" s="41"/>
    </row>
    <row r="210" spans="1:8" ht="13.5">
      <c r="A210" s="40"/>
      <c r="B210" s="40"/>
      <c r="C210" s="40"/>
      <c r="D210" s="37"/>
      <c r="E210" s="41"/>
      <c r="F210" s="40"/>
      <c r="G210" s="41"/>
      <c r="H210" s="41"/>
    </row>
    <row r="211" spans="1:8" ht="13.5">
      <c r="A211" s="40"/>
      <c r="B211" s="40"/>
      <c r="C211" s="40"/>
      <c r="D211" s="37"/>
      <c r="E211" s="41"/>
      <c r="F211" s="40"/>
      <c r="G211" s="41"/>
      <c r="H211" s="41"/>
    </row>
    <row r="212" spans="1:8" ht="13.5">
      <c r="A212" s="40"/>
      <c r="B212" s="40"/>
      <c r="C212" s="40"/>
      <c r="D212" s="37"/>
      <c r="E212" s="41"/>
      <c r="F212" s="40"/>
      <c r="G212" s="41"/>
      <c r="H212" s="41"/>
    </row>
    <row r="213" spans="1:8" ht="13.5">
      <c r="A213" s="40"/>
      <c r="B213" s="40"/>
      <c r="C213" s="40"/>
      <c r="D213" s="37"/>
      <c r="E213" s="41"/>
      <c r="F213" s="40"/>
      <c r="G213" s="41"/>
      <c r="H213" s="41"/>
    </row>
    <row r="214" spans="1:8" ht="13.5">
      <c r="A214" s="40"/>
      <c r="B214" s="40"/>
      <c r="C214" s="40"/>
      <c r="D214" s="37"/>
      <c r="E214" s="41"/>
      <c r="F214" s="40"/>
      <c r="G214" s="41"/>
      <c r="H214" s="41"/>
    </row>
    <row r="215" spans="1:8" ht="13.5">
      <c r="A215" s="40"/>
      <c r="B215" s="40"/>
      <c r="C215" s="40"/>
      <c r="D215" s="37"/>
      <c r="E215" s="41"/>
      <c r="F215" s="40"/>
      <c r="G215" s="41"/>
      <c r="H215" s="41"/>
    </row>
    <row r="216" spans="1:8" ht="13.5">
      <c r="A216" s="40"/>
      <c r="B216" s="40"/>
      <c r="C216" s="40"/>
      <c r="D216" s="37"/>
      <c r="E216" s="41"/>
      <c r="F216" s="40"/>
      <c r="G216" s="41"/>
      <c r="H216" s="41"/>
    </row>
    <row r="217" spans="1:8" ht="13.5">
      <c r="A217" s="40"/>
      <c r="B217" s="40"/>
      <c r="C217" s="40"/>
      <c r="D217" s="37"/>
      <c r="E217" s="41"/>
      <c r="F217" s="40"/>
      <c r="G217" s="41"/>
      <c r="H217" s="41"/>
    </row>
    <row r="218" spans="1:8" ht="13.5">
      <c r="A218" s="40"/>
      <c r="B218" s="40"/>
      <c r="C218" s="40"/>
      <c r="D218" s="37"/>
      <c r="E218" s="41"/>
      <c r="F218" s="40"/>
      <c r="G218" s="41"/>
      <c r="H218" s="41"/>
    </row>
    <row r="219" spans="1:8" ht="13.5">
      <c r="A219" s="40"/>
      <c r="B219" s="40"/>
      <c r="C219" s="40"/>
      <c r="D219" s="37"/>
      <c r="E219" s="41"/>
      <c r="F219" s="40"/>
      <c r="G219" s="41"/>
      <c r="H219" s="41"/>
    </row>
    <row r="220" spans="1:8" ht="13.5">
      <c r="A220" s="40"/>
      <c r="B220" s="40"/>
      <c r="C220" s="40"/>
      <c r="D220" s="37"/>
      <c r="E220" s="41"/>
      <c r="F220" s="40"/>
      <c r="G220" s="41"/>
      <c r="H220" s="41"/>
    </row>
    <row r="221" spans="1:8" ht="13.5">
      <c r="A221" s="40"/>
      <c r="B221" s="40"/>
      <c r="C221" s="40"/>
      <c r="D221" s="37"/>
      <c r="E221" s="41"/>
      <c r="F221" s="40"/>
      <c r="G221" s="41"/>
      <c r="H221" s="41"/>
    </row>
    <row r="222" spans="1:8" ht="13.5">
      <c r="A222" s="40"/>
      <c r="B222" s="40"/>
      <c r="C222" s="40"/>
      <c r="D222" s="37"/>
      <c r="E222" s="41"/>
      <c r="F222" s="40"/>
      <c r="G222" s="41"/>
      <c r="H222" s="41"/>
    </row>
    <row r="223" spans="1:8" ht="13.5">
      <c r="A223" s="40"/>
      <c r="B223" s="40"/>
      <c r="C223" s="40"/>
      <c r="D223" s="37"/>
      <c r="E223" s="41"/>
      <c r="F223" s="40"/>
      <c r="G223" s="41"/>
      <c r="H223" s="41"/>
    </row>
    <row r="224" spans="1:8" ht="13.5">
      <c r="A224" s="40"/>
      <c r="B224" s="40"/>
      <c r="C224" s="40"/>
      <c r="D224" s="37"/>
      <c r="E224" s="41"/>
      <c r="F224" s="40"/>
      <c r="G224" s="41"/>
      <c r="H224" s="41"/>
    </row>
    <row r="225" spans="1:8" ht="13.5">
      <c r="A225" s="40"/>
      <c r="B225" s="40"/>
      <c r="C225" s="40"/>
      <c r="D225" s="37"/>
      <c r="E225" s="41"/>
      <c r="F225" s="40"/>
      <c r="G225" s="41"/>
      <c r="H225" s="41"/>
    </row>
    <row r="226" spans="1:8" ht="13.5">
      <c r="A226" s="40"/>
      <c r="B226" s="40"/>
      <c r="C226" s="40"/>
      <c r="D226" s="37"/>
      <c r="E226" s="41"/>
      <c r="F226" s="40"/>
      <c r="G226" s="41"/>
      <c r="H226" s="41"/>
    </row>
    <row r="227" spans="1:8" ht="13.5">
      <c r="A227" s="40"/>
      <c r="B227" s="40"/>
      <c r="C227" s="40"/>
      <c r="D227" s="37"/>
      <c r="E227" s="41"/>
      <c r="F227" s="40"/>
      <c r="G227" s="41"/>
      <c r="H227" s="41"/>
    </row>
    <row r="228" spans="1:8" ht="13.5">
      <c r="A228" s="40"/>
      <c r="B228" s="40"/>
      <c r="C228" s="40"/>
      <c r="D228" s="37"/>
      <c r="E228" s="41"/>
      <c r="F228" s="40"/>
      <c r="G228" s="41"/>
      <c r="H228" s="41"/>
    </row>
    <row r="229" spans="1:8" ht="13.5">
      <c r="A229" s="40"/>
      <c r="B229" s="40"/>
      <c r="C229" s="40"/>
      <c r="D229" s="37"/>
      <c r="E229" s="41"/>
      <c r="F229" s="40"/>
      <c r="G229" s="41"/>
      <c r="H229" s="41"/>
    </row>
    <row r="230" spans="1:8" ht="13.5">
      <c r="A230" s="40"/>
      <c r="B230" s="40"/>
      <c r="C230" s="40"/>
      <c r="D230" s="37"/>
      <c r="E230" s="41"/>
      <c r="F230" s="40"/>
      <c r="G230" s="41"/>
      <c r="H230" s="41"/>
    </row>
    <row r="231" spans="1:8" ht="13.5">
      <c r="A231" s="40"/>
      <c r="B231" s="40"/>
      <c r="C231" s="40"/>
      <c r="D231" s="37"/>
      <c r="E231" s="41"/>
      <c r="F231" s="40"/>
      <c r="G231" s="41"/>
      <c r="H231" s="41"/>
    </row>
    <row r="232" spans="1:8" ht="13.5">
      <c r="A232" s="40"/>
      <c r="B232" s="40"/>
      <c r="C232" s="40"/>
      <c r="D232" s="37"/>
      <c r="E232" s="41"/>
      <c r="F232" s="40"/>
      <c r="G232" s="41"/>
      <c r="H232" s="41"/>
    </row>
    <row r="233" spans="1:8" ht="13.5">
      <c r="A233" s="40"/>
      <c r="B233" s="40"/>
      <c r="C233" s="40"/>
      <c r="D233" s="37"/>
      <c r="E233" s="41"/>
      <c r="F233" s="40"/>
      <c r="G233" s="41"/>
      <c r="H233" s="41"/>
    </row>
    <row r="234" spans="1:8" ht="13.5">
      <c r="A234" s="40"/>
      <c r="B234" s="40"/>
      <c r="C234" s="40"/>
      <c r="D234" s="37"/>
      <c r="E234" s="41"/>
      <c r="F234" s="40"/>
      <c r="G234" s="41"/>
      <c r="H234" s="41"/>
    </row>
    <row r="235" spans="1:8" ht="13.5">
      <c r="A235" s="40"/>
      <c r="B235" s="40"/>
      <c r="C235" s="40"/>
      <c r="D235" s="37"/>
      <c r="E235" s="41"/>
      <c r="F235" s="40"/>
      <c r="G235" s="41"/>
      <c r="H235" s="41"/>
    </row>
    <row r="236" spans="1:8" ht="13.5">
      <c r="A236" s="40"/>
      <c r="B236" s="40"/>
      <c r="C236" s="40"/>
      <c r="D236" s="37"/>
      <c r="E236" s="41"/>
      <c r="F236" s="40"/>
      <c r="G236" s="41"/>
      <c r="H236" s="41"/>
    </row>
    <row r="237" spans="1:8" ht="13.5">
      <c r="A237" s="40"/>
      <c r="B237" s="40"/>
      <c r="C237" s="40"/>
      <c r="D237" s="37"/>
      <c r="E237" s="41"/>
      <c r="F237" s="40"/>
      <c r="G237" s="41"/>
      <c r="H237" s="41"/>
    </row>
    <row r="238" spans="1:8" ht="13.5">
      <c r="A238" s="40"/>
      <c r="B238" s="40"/>
      <c r="C238" s="40"/>
      <c r="D238" s="37"/>
      <c r="E238" s="41"/>
      <c r="F238" s="40"/>
      <c r="G238" s="41"/>
      <c r="H238" s="41"/>
    </row>
    <row r="239" spans="1:8" ht="13.5">
      <c r="A239" s="40"/>
      <c r="B239" s="40"/>
      <c r="C239" s="40"/>
      <c r="D239" s="37"/>
      <c r="E239" s="41"/>
      <c r="F239" s="40"/>
      <c r="G239" s="41"/>
      <c r="H239" s="41"/>
    </row>
    <row r="240" spans="1:8" ht="13.5">
      <c r="A240" s="40"/>
      <c r="B240" s="40"/>
      <c r="C240" s="40"/>
      <c r="D240" s="37"/>
      <c r="E240" s="41"/>
      <c r="F240" s="40"/>
      <c r="G240" s="41"/>
      <c r="H240" s="41"/>
    </row>
    <row r="241" spans="1:8" ht="13.5">
      <c r="A241" s="40"/>
      <c r="B241" s="40"/>
      <c r="C241" s="40"/>
      <c r="D241" s="37"/>
      <c r="E241" s="41"/>
      <c r="F241" s="40"/>
      <c r="G241" s="41"/>
      <c r="H241" s="41"/>
    </row>
    <row r="242" spans="1:8" ht="13.5">
      <c r="A242" s="40"/>
      <c r="B242" s="40"/>
      <c r="C242" s="40"/>
      <c r="D242" s="37"/>
      <c r="E242" s="41"/>
      <c r="F242" s="40"/>
      <c r="G242" s="41"/>
      <c r="H242" s="41"/>
    </row>
    <row r="243" spans="1:8" ht="13.5">
      <c r="A243" s="40"/>
      <c r="B243" s="40"/>
      <c r="C243" s="40"/>
      <c r="D243" s="37"/>
      <c r="E243" s="41"/>
      <c r="F243" s="40"/>
      <c r="G243" s="41"/>
      <c r="H243" s="41"/>
    </row>
    <row r="244" spans="1:8" ht="13.5">
      <c r="A244" s="40"/>
      <c r="B244" s="40"/>
      <c r="C244" s="40"/>
      <c r="D244" s="37"/>
      <c r="E244" s="41"/>
      <c r="F244" s="40"/>
      <c r="G244" s="41"/>
      <c r="H244" s="41"/>
    </row>
    <row r="245" spans="1:8" ht="13.5">
      <c r="A245" s="40"/>
      <c r="B245" s="40"/>
      <c r="C245" s="40"/>
      <c r="D245" s="37"/>
      <c r="E245" s="41"/>
      <c r="F245" s="40"/>
      <c r="G245" s="41"/>
      <c r="H245" s="41"/>
    </row>
    <row r="246" spans="1:8" ht="13.5">
      <c r="A246" s="40"/>
      <c r="B246" s="40"/>
      <c r="C246" s="40"/>
      <c r="D246" s="37"/>
      <c r="E246" s="41"/>
      <c r="F246" s="40"/>
      <c r="G246" s="41"/>
      <c r="H246" s="41"/>
    </row>
    <row r="247" spans="1:8" ht="13.5">
      <c r="A247" s="40"/>
      <c r="B247" s="40"/>
      <c r="C247" s="40"/>
      <c r="D247" s="37"/>
      <c r="E247" s="41"/>
      <c r="F247" s="40"/>
      <c r="G247" s="41"/>
      <c r="H247" s="41"/>
    </row>
    <row r="248" spans="1:8" ht="13.5">
      <c r="A248" s="40"/>
      <c r="B248" s="40"/>
      <c r="C248" s="40"/>
      <c r="D248" s="37"/>
      <c r="E248" s="41"/>
      <c r="F248" s="40"/>
      <c r="G248" s="41"/>
      <c r="H248" s="41"/>
    </row>
    <row r="249" spans="1:8" ht="13.5">
      <c r="A249" s="40"/>
      <c r="B249" s="40"/>
      <c r="C249" s="40"/>
      <c r="D249" s="37"/>
      <c r="E249" s="41"/>
      <c r="F249" s="40"/>
      <c r="G249" s="41"/>
      <c r="H249" s="41"/>
    </row>
    <row r="250" spans="1:8" ht="13.5">
      <c r="A250" s="40"/>
      <c r="B250" s="40"/>
      <c r="C250" s="40"/>
      <c r="D250" s="37"/>
      <c r="E250" s="41"/>
      <c r="F250" s="40"/>
      <c r="G250" s="41"/>
      <c r="H250" s="41"/>
    </row>
    <row r="251" spans="1:8" ht="13.5">
      <c r="A251" s="40"/>
      <c r="B251" s="40"/>
      <c r="C251" s="40"/>
      <c r="D251" s="37"/>
      <c r="E251" s="41"/>
      <c r="F251" s="40"/>
      <c r="G251" s="41"/>
      <c r="H251" s="41"/>
    </row>
    <row r="252" spans="1:8" ht="13.5">
      <c r="A252" s="40"/>
      <c r="B252" s="40"/>
      <c r="C252" s="40"/>
      <c r="D252" s="37"/>
      <c r="E252" s="41"/>
      <c r="F252" s="40"/>
      <c r="G252" s="41"/>
      <c r="H252" s="41"/>
    </row>
    <row r="253" spans="1:8" ht="13.5">
      <c r="A253" s="40"/>
      <c r="B253" s="40"/>
      <c r="C253" s="40"/>
      <c r="D253" s="37"/>
      <c r="E253" s="41"/>
      <c r="F253" s="40"/>
      <c r="G253" s="41"/>
      <c r="H253" s="41"/>
    </row>
    <row r="254" spans="1:8" ht="13.5">
      <c r="A254" s="40"/>
      <c r="B254" s="40"/>
      <c r="C254" s="40"/>
      <c r="D254" s="37"/>
      <c r="E254" s="41"/>
      <c r="F254" s="40"/>
      <c r="G254" s="41"/>
      <c r="H254" s="41"/>
    </row>
    <row r="255" spans="1:8" ht="13.5">
      <c r="A255" s="40"/>
      <c r="B255" s="40"/>
      <c r="C255" s="40"/>
      <c r="D255" s="37"/>
      <c r="E255" s="41"/>
      <c r="F255" s="40"/>
      <c r="G255" s="41"/>
      <c r="H255" s="41"/>
    </row>
    <row r="256" spans="1:8" ht="13.5">
      <c r="A256" s="40"/>
      <c r="B256" s="40"/>
      <c r="C256" s="40"/>
      <c r="D256" s="37"/>
      <c r="E256" s="41"/>
      <c r="F256" s="40"/>
      <c r="G256" s="41"/>
      <c r="H256" s="41"/>
    </row>
    <row r="257" spans="1:8" ht="13.5">
      <c r="A257" s="40"/>
      <c r="B257" s="40"/>
      <c r="C257" s="40"/>
      <c r="D257" s="37"/>
      <c r="E257" s="41"/>
      <c r="F257" s="40"/>
      <c r="G257" s="41"/>
      <c r="H257" s="41"/>
    </row>
    <row r="258" spans="1:8" ht="13.5">
      <c r="A258" s="40"/>
      <c r="B258" s="40"/>
      <c r="C258" s="40"/>
      <c r="D258" s="37"/>
      <c r="E258" s="41"/>
      <c r="F258" s="40"/>
      <c r="G258" s="41"/>
      <c r="H258" s="41"/>
    </row>
    <row r="259" spans="1:8" ht="13.5">
      <c r="A259" s="40"/>
      <c r="B259" s="40"/>
      <c r="C259" s="40"/>
      <c r="D259" s="37"/>
      <c r="E259" s="41"/>
      <c r="F259" s="40"/>
      <c r="G259" s="41"/>
      <c r="H259" s="41"/>
    </row>
    <row r="260" spans="1:8" ht="13.5">
      <c r="A260" s="40"/>
      <c r="B260" s="40"/>
      <c r="C260" s="40"/>
      <c r="D260" s="37"/>
      <c r="E260" s="41"/>
      <c r="F260" s="40"/>
      <c r="G260" s="41"/>
      <c r="H260" s="41"/>
    </row>
    <row r="261" spans="1:8" ht="13.5">
      <c r="A261" s="40"/>
      <c r="B261" s="40"/>
      <c r="C261" s="40"/>
      <c r="D261" s="37"/>
      <c r="E261" s="41"/>
      <c r="F261" s="40"/>
      <c r="G261" s="41"/>
      <c r="H261" s="41"/>
    </row>
  </sheetData>
  <sheetProtection/>
  <mergeCells count="6">
    <mergeCell ref="A188:H188"/>
    <mergeCell ref="A187:H187"/>
    <mergeCell ref="A2:H2"/>
    <mergeCell ref="A1:H1"/>
    <mergeCell ref="A3:H3"/>
    <mergeCell ref="A4:H4"/>
  </mergeCells>
  <printOptions/>
  <pageMargins left="0.25" right="0.24" top="0.41" bottom="0.43" header="0.13" footer="0.26"/>
  <pageSetup firstPageNumber="268" useFirstPageNumber="1" horizontalDpi="300" verticalDpi="300" orientation="portrait" paperSize="9" scale="82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user</cp:lastModifiedBy>
  <dcterms:created xsi:type="dcterms:W3CDTF">2015-04-28T11:40:58Z</dcterms:created>
  <dcterms:modified xsi:type="dcterms:W3CDTF">2017-06-26T10:46:14Z</dcterms:modified>
  <cp:category/>
  <cp:version/>
  <cp:contentType/>
  <cp:contentStatus/>
</cp:coreProperties>
</file>