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Ծախս_տնտեսագիտական" sheetId="1" r:id="rId1"/>
  </sheets>
  <definedNames>
    <definedName name="_xlnm._FilterDatabase" localSheetId="0" hidden="1">Ծախս_տնտեսագիտական!$A$7:$I$96</definedName>
    <definedName name="_xlnm.Print_Titles" localSheetId="0">Ծախս_տնտեսագիտական!$6:$6</definedName>
  </definedNames>
  <calcPr calcId="144525" fullCalcOnLoad="1"/>
</workbook>
</file>

<file path=xl/calcChain.xml><?xml version="1.0" encoding="utf-8"?>
<calcChain xmlns="http://schemas.openxmlformats.org/spreadsheetml/2006/main">
  <c r="H96" i="1" l="1"/>
  <c r="G96" i="1"/>
  <c r="G95" i="1"/>
  <c r="F93" i="1"/>
  <c r="G93" i="1" s="1"/>
  <c r="E93" i="1"/>
  <c r="D93" i="1"/>
  <c r="C93" i="1"/>
  <c r="B93" i="1"/>
  <c r="H92" i="1"/>
  <c r="G92" i="1"/>
  <c r="H91" i="1"/>
  <c r="G91" i="1"/>
  <c r="H90" i="1"/>
  <c r="G90" i="1"/>
  <c r="H89" i="1"/>
  <c r="G89" i="1"/>
  <c r="H87" i="1"/>
  <c r="F87" i="1"/>
  <c r="E87" i="1"/>
  <c r="D87" i="1"/>
  <c r="C87" i="1"/>
  <c r="G87" i="1" s="1"/>
  <c r="B87" i="1"/>
  <c r="H86" i="1"/>
  <c r="G86" i="1"/>
  <c r="H85" i="1"/>
  <c r="G85" i="1"/>
  <c r="H84" i="1"/>
  <c r="G84" i="1"/>
  <c r="F82" i="1"/>
  <c r="G82" i="1" s="1"/>
  <c r="E82" i="1"/>
  <c r="H82" i="1" s="1"/>
  <c r="D82" i="1"/>
  <c r="C82" i="1"/>
  <c r="B82" i="1"/>
  <c r="H81" i="1"/>
  <c r="G81" i="1"/>
  <c r="H80" i="1"/>
  <c r="G80" i="1"/>
  <c r="H79" i="1"/>
  <c r="G79" i="1"/>
  <c r="F77" i="1"/>
  <c r="G77" i="1" s="1"/>
  <c r="E77" i="1"/>
  <c r="D77" i="1"/>
  <c r="C77" i="1"/>
  <c r="C75" i="1" s="1"/>
  <c r="C73" i="1" s="1"/>
  <c r="C71" i="1" s="1"/>
  <c r="B77" i="1"/>
  <c r="B75" i="1" s="1"/>
  <c r="B73" i="1" s="1"/>
  <c r="B71" i="1" s="1"/>
  <c r="E75" i="1"/>
  <c r="E73" i="1" s="1"/>
  <c r="E71" i="1" s="1"/>
  <c r="D75" i="1"/>
  <c r="D73" i="1"/>
  <c r="D71" i="1" s="1"/>
  <c r="H70" i="1"/>
  <c r="G70" i="1"/>
  <c r="H69" i="1"/>
  <c r="G69" i="1"/>
  <c r="H68" i="1"/>
  <c r="G68" i="1"/>
  <c r="H67" i="1"/>
  <c r="G67" i="1"/>
  <c r="H66" i="1"/>
  <c r="G66" i="1"/>
  <c r="H65" i="1"/>
  <c r="G65" i="1"/>
  <c r="F63" i="1"/>
  <c r="G63" i="1" s="1"/>
  <c r="E63" i="1"/>
  <c r="D63" i="1"/>
  <c r="C63" i="1"/>
  <c r="B63" i="1"/>
  <c r="H62" i="1"/>
  <c r="G62" i="1"/>
  <c r="F60" i="1"/>
  <c r="H60" i="1" s="1"/>
  <c r="E60" i="1"/>
  <c r="D60" i="1"/>
  <c r="C60" i="1"/>
  <c r="G60" i="1" s="1"/>
  <c r="B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F50" i="1"/>
  <c r="G50" i="1" s="1"/>
  <c r="E50" i="1"/>
  <c r="E47" i="1" s="1"/>
  <c r="D50" i="1"/>
  <c r="C50" i="1"/>
  <c r="B50" i="1"/>
  <c r="H49" i="1"/>
  <c r="G49" i="1"/>
  <c r="G47" i="1"/>
  <c r="F47" i="1"/>
  <c r="D47" i="1"/>
  <c r="C47" i="1"/>
  <c r="B47" i="1"/>
  <c r="H46" i="1"/>
  <c r="G46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5" i="1"/>
  <c r="F35" i="1"/>
  <c r="E35" i="1"/>
  <c r="D35" i="1"/>
  <c r="C35" i="1"/>
  <c r="G35" i="1" s="1"/>
  <c r="B35" i="1"/>
  <c r="H34" i="1"/>
  <c r="G34" i="1"/>
  <c r="H32" i="1"/>
  <c r="F32" i="1"/>
  <c r="G32" i="1" s="1"/>
  <c r="E32" i="1"/>
  <c r="E30" i="1" s="1"/>
  <c r="D32" i="1"/>
  <c r="D30" i="1" s="1"/>
  <c r="D9" i="1" s="1"/>
  <c r="D7" i="1" s="1"/>
  <c r="C32" i="1"/>
  <c r="B32" i="1"/>
  <c r="B30" i="1" s="1"/>
  <c r="C30" i="1"/>
  <c r="H29" i="1"/>
  <c r="G29" i="1"/>
  <c r="H28" i="1"/>
  <c r="G28" i="1"/>
  <c r="F26" i="1"/>
  <c r="H26" i="1" s="1"/>
  <c r="E26" i="1"/>
  <c r="D26" i="1"/>
  <c r="C26" i="1"/>
  <c r="B26" i="1"/>
  <c r="H25" i="1"/>
  <c r="G25" i="1"/>
  <c r="H24" i="1"/>
  <c r="G24" i="1"/>
  <c r="F22" i="1"/>
  <c r="H22" i="1" s="1"/>
  <c r="E22" i="1"/>
  <c r="D22" i="1"/>
  <c r="C22" i="1"/>
  <c r="B22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F14" i="1"/>
  <c r="G14" i="1" s="1"/>
  <c r="E14" i="1"/>
  <c r="D14" i="1"/>
  <c r="C14" i="1"/>
  <c r="B14" i="1"/>
  <c r="H13" i="1"/>
  <c r="G13" i="1"/>
  <c r="F11" i="1"/>
  <c r="H11" i="1" s="1"/>
  <c r="E11" i="1"/>
  <c r="D11" i="1"/>
  <c r="C11" i="1"/>
  <c r="C9" i="1" s="1"/>
  <c r="C7" i="1" s="1"/>
  <c r="B11" i="1"/>
  <c r="B9" i="1" s="1"/>
  <c r="B7" i="1" s="1"/>
  <c r="E9" i="1" l="1"/>
  <c r="E7" i="1" s="1"/>
  <c r="H47" i="1"/>
  <c r="F9" i="1"/>
  <c r="G11" i="1"/>
  <c r="G22" i="1"/>
  <c r="F30" i="1"/>
  <c r="H50" i="1"/>
  <c r="H63" i="1"/>
  <c r="H77" i="1"/>
  <c r="G26" i="1"/>
  <c r="F75" i="1"/>
  <c r="H75" i="1" l="1"/>
  <c r="G75" i="1"/>
  <c r="F73" i="1"/>
  <c r="H9" i="1"/>
  <c r="G9" i="1"/>
  <c r="H30" i="1"/>
  <c r="G30" i="1"/>
  <c r="H73" i="1" l="1"/>
  <c r="G73" i="1"/>
  <c r="F71" i="1"/>
  <c r="H71" i="1" l="1"/>
  <c r="G71" i="1"/>
  <c r="F7" i="1"/>
  <c r="G7" i="1" l="1"/>
  <c r="H7" i="1"/>
</calcChain>
</file>

<file path=xl/sharedStrings.xml><?xml version="1.0" encoding="utf-8"?>
<sst xmlns="http://schemas.openxmlformats.org/spreadsheetml/2006/main" count="102" uniqueCount="83">
  <si>
    <t>ՀԱՇՎԵՏՎՈՒԹՅՈՒՆ</t>
  </si>
  <si>
    <t>Հայաստանի Հանրապետության 2021 թվականի առաջին կիսամյակի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</si>
  <si>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</si>
  <si>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</si>
  <si>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</si>
  <si>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</t>
  </si>
  <si>
    <t>Տարեկան ճշտված պլան</t>
  </si>
  <si>
    <t xml:space="preserve"> Հաշվետու ժամանակահատվածի պլան</t>
  </si>
  <si>
    <t xml:space="preserve"> Հաշվետու ժամանակահատվածի ճշտված պլան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</si>
  <si>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</si>
  <si>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</si>
  <si>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</si>
  <si>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</si>
  <si>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</si>
  <si>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</si>
  <si>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</si>
  <si>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</si>
  <si>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</si>
  <si>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</si>
  <si>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Ծառայողական գործուղումների գծով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</si>
  <si>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</si>
  <si>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</si>
  <si>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</si>
  <si>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</si>
  <si>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</si>
  <si>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>Ներքին տոկոսավճարներ</t>
  </si>
  <si>
    <t>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</si>
  <si>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</si>
  <si>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</si>
  <si>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</si>
  <si>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</si>
  <si>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</si>
  <si>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</si>
  <si>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</si>
  <si>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 xml:space="preserve"> - Ընթացիկ սուբվենցիաներ համայնքներին</t>
  </si>
  <si>
    <t xml:space="preserve"> - Պետական բյուջեից համայնքների բյուջեներին ֆինանսական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</si>
  <si>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</si>
  <si>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</si>
  <si>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</si>
  <si>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</si>
  <si>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</si>
  <si>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</si>
  <si>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>որից`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</si>
  <si>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</si>
  <si>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</si>
  <si>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</si>
  <si>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</si>
  <si>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</si>
  <si>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</si>
  <si>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</si>
  <si>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</si>
  <si>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</si>
  <si>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</si>
  <si>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Բնակարանային նպաստներ բյուջեից</t>
  </si>
  <si>
    <t xml:space="preserve"> - Այլ նպաստներ բյուջեից</t>
  </si>
  <si>
    <t>Կենսաթոշակներ</t>
  </si>
  <si>
    <t xml:space="preserve"> - 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</si>
  <si>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</si>
  <si>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</si>
  <si>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</si>
  <si>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</si>
  <si>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Կառավարման մարմինների գործունեության հետևանքով առաջացած վնասվածքների կամ վնասների վերականգնում_x000D_</t>
  </si>
  <si>
    <t>Այլ ծախսեր</t>
  </si>
  <si>
    <t>Պահուստային միջոցներ</t>
  </si>
  <si>
    <t>ՈՉ ՖԻՆԱՆՍԱԿԱՆ ԱԿՏԻՎՆԵՐԻ ՀԵՏ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</si>
  <si>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</si>
  <si>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</si>
  <si>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</si>
  <si>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</si>
  <si>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</si>
  <si>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</si>
  <si>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</si>
  <si>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</si>
  <si>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</si>
  <si>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</si>
  <si>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</si>
  <si>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</si>
  <si>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</si>
  <si>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</si>
  <si>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</si>
  <si>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ՉԱՐՏԱԴՐՎԱԾ ԱԿՏԻՎՆԵՐ</t>
  </si>
  <si>
    <t>ՀՈՂ</t>
  </si>
  <si>
    <t>ՈՉ ՖԻՆԱՆՍԱԿԱՆ ԱԿՏԻՎՆԵՐԻ ՕՏԱՐՈՒՄԻՑ ՄՈՒՏՔԵՐ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</si>
</sst>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 wrapText="1"/>
    </xf>
    <xf numFmtId="43" fontId="5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wrapText="1"/>
    </xf>
    <xf numFmtId="165" fontId="7" fillId="0" borderId="1" xfId="2" applyNumberFormat="1" applyFont="1" applyFill="1" applyBorder="1" applyAlignment="1">
      <alignment horizontal="right" wrapText="1"/>
    </xf>
    <xf numFmtId="0" fontId="7" fillId="0" borderId="0" xfId="0" applyFont="1" applyFill="1"/>
    <xf numFmtId="164" fontId="5" fillId="0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165" fontId="5" fillId="0" borderId="1" xfId="2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1" applyNumberFormat="1" applyFont="1" applyFill="1" applyBorder="1"/>
    <xf numFmtId="165" fontId="5" fillId="0" borderId="1" xfId="2" applyNumberFormat="1" applyFont="1" applyFill="1" applyBorder="1"/>
    <xf numFmtId="0" fontId="5" fillId="0" borderId="0" xfId="0" applyFont="1" applyFill="1" applyAlignment="1">
      <alignment horizontal="left"/>
    </xf>
  </cellXfs>
  <cellStyles count="12">
    <cellStyle name="_Sheet2" xfId="3"/>
    <cellStyle name="Comma" xfId="1" builtinId="3"/>
    <cellStyle name="Comma 2" xfId="4"/>
    <cellStyle name="Comma 2 2 2 3" xfId="5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F14" sqref="F14"/>
    </sheetView>
  </sheetViews>
  <sheetFormatPr defaultRowHeight="13.5"/>
  <cols>
    <col min="1" max="1" width="43.5703125" style="25" customWidth="1"/>
    <col min="2" max="2" width="16.7109375" style="25" customWidth="1"/>
    <col min="3" max="3" width="16.42578125" style="25" customWidth="1"/>
    <col min="4" max="4" width="15.7109375" style="20" customWidth="1"/>
    <col min="5" max="5" width="15.5703125" style="20" customWidth="1"/>
    <col min="6" max="6" width="15.5703125" style="4" customWidth="1"/>
    <col min="7" max="7" width="11.42578125" style="4" customWidth="1"/>
    <col min="8" max="8" width="11.5703125" style="4" customWidth="1"/>
    <col min="9" max="16384" width="9.140625" style="4"/>
  </cols>
  <sheetData>
    <row r="1" spans="1: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7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3" t="s">
        <v>2</v>
      </c>
      <c r="B3" s="3"/>
      <c r="C3" s="3"/>
      <c r="D3" s="3"/>
      <c r="E3" s="3"/>
      <c r="F3" s="3"/>
      <c r="G3" s="3"/>
      <c r="H3" s="3"/>
    </row>
    <row r="4" spans="1:8">
      <c r="A4" s="3" t="s">
        <v>3</v>
      </c>
      <c r="B4" s="3"/>
      <c r="C4" s="3"/>
      <c r="D4" s="3"/>
      <c r="E4" s="3"/>
      <c r="F4" s="3"/>
      <c r="G4" s="3"/>
      <c r="H4" s="3"/>
    </row>
    <row r="5" spans="1:8">
      <c r="A5" s="5"/>
      <c r="B5" s="6"/>
      <c r="C5" s="6"/>
      <c r="D5" s="7"/>
      <c r="E5" s="7"/>
      <c r="F5" s="8"/>
      <c r="G5" s="8"/>
    </row>
    <row r="6" spans="1:8" s="13" customFormat="1" ht="140.25" customHeight="1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0" t="s">
        <v>9</v>
      </c>
      <c r="G6" s="12" t="s">
        <v>10</v>
      </c>
      <c r="H6" s="12" t="s">
        <v>11</v>
      </c>
    </row>
    <row r="7" spans="1:8" s="17" customFormat="1" ht="24.75" customHeight="1">
      <c r="A7" s="14" t="s">
        <v>12</v>
      </c>
      <c r="B7" s="15">
        <f>B9+B71</f>
        <v>1850877541.1800001</v>
      </c>
      <c r="C7" s="15">
        <f>C9+C71</f>
        <v>1938215823.4599998</v>
      </c>
      <c r="D7" s="15">
        <f>D9+D71</f>
        <v>876840095.12000012</v>
      </c>
      <c r="E7" s="15">
        <f>E9+E71</f>
        <v>999954147.36000013</v>
      </c>
      <c r="F7" s="15">
        <f>F9+F71</f>
        <v>866361482.31000006</v>
      </c>
      <c r="G7" s="16">
        <f>F7/C7</f>
        <v>0.44698917005197986</v>
      </c>
      <c r="H7" s="16">
        <f>F7/E7</f>
        <v>0.86640120909273599</v>
      </c>
    </row>
    <row r="8" spans="1:8" s="20" customFormat="1" ht="13.5" customHeight="1">
      <c r="A8" s="18" t="s">
        <v>13</v>
      </c>
      <c r="B8" s="19"/>
      <c r="C8" s="19"/>
      <c r="D8" s="19"/>
      <c r="E8" s="19"/>
      <c r="F8" s="19"/>
      <c r="G8" s="19"/>
      <c r="H8" s="16"/>
    </row>
    <row r="9" spans="1:8" s="17" customFormat="1" ht="21.75" customHeight="1">
      <c r="A9" s="14" t="s">
        <v>14</v>
      </c>
      <c r="B9" s="15">
        <f>B11+B14+B22+B26+B30+B47+B63</f>
        <v>1634558623.6000001</v>
      </c>
      <c r="C9" s="15">
        <f>C11+C14+C22+C26+C30+C47+C63</f>
        <v>1716162875.6799998</v>
      </c>
      <c r="D9" s="15">
        <f>D11+D14+D22+D26+D30+D47+D63</f>
        <v>795795048.79000008</v>
      </c>
      <c r="E9" s="15">
        <f>E11+E14+E22+E26+E30+E47+E63</f>
        <v>878971553.43000007</v>
      </c>
      <c r="F9" s="15">
        <f>F11+F14+F22+F26+F30+F47+F63</f>
        <v>789270604.16000009</v>
      </c>
      <c r="G9" s="16">
        <f>F9/C9</f>
        <v>0.45990425229730325</v>
      </c>
      <c r="H9" s="16">
        <f>F9/E9</f>
        <v>0.89794783583159088</v>
      </c>
    </row>
    <row r="10" spans="1:8" ht="13.5" customHeight="1">
      <c r="A10" s="18" t="s">
        <v>13</v>
      </c>
      <c r="B10" s="19"/>
      <c r="C10" s="19"/>
      <c r="D10" s="19"/>
      <c r="E10" s="19"/>
      <c r="F10" s="19"/>
      <c r="G10" s="21"/>
      <c r="H10" s="21"/>
    </row>
    <row r="11" spans="1:8" s="17" customFormat="1" ht="18.75" customHeight="1">
      <c r="A11" s="14" t="s">
        <v>15</v>
      </c>
      <c r="B11" s="15">
        <f>B13</f>
        <v>182755164.30000001</v>
      </c>
      <c r="C11" s="15">
        <f>C13</f>
        <v>182352087</v>
      </c>
      <c r="D11" s="15">
        <f>D13</f>
        <v>82311092.510000005</v>
      </c>
      <c r="E11" s="15">
        <f>E13</f>
        <v>81275248.409999996</v>
      </c>
      <c r="F11" s="15">
        <f>F13</f>
        <v>75576302.329999998</v>
      </c>
      <c r="G11" s="16">
        <f>F11/C11</f>
        <v>0.41445263157311713</v>
      </c>
      <c r="H11" s="16">
        <f>F11/E11</f>
        <v>0.92988091465127032</v>
      </c>
    </row>
    <row r="12" spans="1:8" ht="15.75" customHeight="1">
      <c r="A12" s="18" t="s">
        <v>13</v>
      </c>
      <c r="B12" s="19"/>
      <c r="C12" s="19"/>
      <c r="D12" s="19"/>
      <c r="E12" s="19"/>
      <c r="F12" s="19"/>
      <c r="G12" s="21"/>
      <c r="H12" s="21"/>
    </row>
    <row r="13" spans="1:8" ht="34.5" customHeight="1">
      <c r="A13" s="22" t="s">
        <v>16</v>
      </c>
      <c r="B13" s="19">
        <v>182755164.30000001</v>
      </c>
      <c r="C13" s="19">
        <v>182352087</v>
      </c>
      <c r="D13" s="19">
        <v>82311092.510000005</v>
      </c>
      <c r="E13" s="19">
        <v>81275248.409999996</v>
      </c>
      <c r="F13" s="19">
        <v>75576302.329999998</v>
      </c>
      <c r="G13" s="21">
        <f>F13/C13</f>
        <v>0.41445263157311713</v>
      </c>
      <c r="H13" s="21">
        <f>F13/E13</f>
        <v>0.92988091465127032</v>
      </c>
    </row>
    <row r="14" spans="1:8" ht="32.25" customHeight="1">
      <c r="A14" s="14" t="s">
        <v>17</v>
      </c>
      <c r="B14" s="15">
        <f>B16+B17+B18+B19+B20+B21</f>
        <v>200187379.21000001</v>
      </c>
      <c r="C14" s="15">
        <f>C16+C17+C18+C19+C20+C21</f>
        <v>199991343.46000001</v>
      </c>
      <c r="D14" s="15">
        <f>D16+D17+D18+D19+D20+D21</f>
        <v>91365809.440000013</v>
      </c>
      <c r="E14" s="15">
        <f>E16+E17+E18+E19+E20+E21</f>
        <v>91091120.079999998</v>
      </c>
      <c r="F14" s="15">
        <f>F16+F17+F18+F19+F20+F21</f>
        <v>69720654.039999992</v>
      </c>
      <c r="G14" s="16">
        <f>F14/C14</f>
        <v>0.34861835934386193</v>
      </c>
      <c r="H14" s="16">
        <f>F14/E14</f>
        <v>0.7653946287933272</v>
      </c>
    </row>
    <row r="15" spans="1:8" s="17" customFormat="1" ht="17.25" customHeight="1">
      <c r="A15" s="18" t="s">
        <v>13</v>
      </c>
      <c r="B15" s="19"/>
      <c r="C15" s="19"/>
      <c r="D15" s="19"/>
      <c r="E15" s="19"/>
      <c r="F15" s="19"/>
      <c r="G15" s="21"/>
      <c r="H15" s="21"/>
    </row>
    <row r="16" spans="1:8" ht="24" customHeight="1">
      <c r="A16" s="22" t="s">
        <v>18</v>
      </c>
      <c r="B16" s="19">
        <v>16841687.199999999</v>
      </c>
      <c r="C16" s="19">
        <v>17238011.34</v>
      </c>
      <c r="D16" s="19">
        <v>9324237.7100000009</v>
      </c>
      <c r="E16" s="19">
        <v>9484288.9900000002</v>
      </c>
      <c r="F16" s="19">
        <v>8226232.7300000004</v>
      </c>
      <c r="G16" s="21">
        <f t="shared" ref="G16:G22" si="0">F16/C16</f>
        <v>0.47721471855117137</v>
      </c>
      <c r="H16" s="21">
        <f t="shared" ref="H16:H22" si="1">F16/E16</f>
        <v>0.86735365599609382</v>
      </c>
    </row>
    <row r="17" spans="1:8" ht="20.25" customHeight="1">
      <c r="A17" s="22" t="s">
        <v>19</v>
      </c>
      <c r="B17" s="19">
        <v>5498169.2000000002</v>
      </c>
      <c r="C17" s="19">
        <v>5320007.25</v>
      </c>
      <c r="D17" s="19">
        <v>2589979.71</v>
      </c>
      <c r="E17" s="19">
        <v>2486238.86</v>
      </c>
      <c r="F17" s="19">
        <v>1467993.27</v>
      </c>
      <c r="G17" s="21">
        <f t="shared" si="0"/>
        <v>0.27593820854285489</v>
      </c>
      <c r="H17" s="21">
        <f t="shared" si="1"/>
        <v>0.59044739973214</v>
      </c>
    </row>
    <row r="18" spans="1:8" ht="29.25" customHeight="1">
      <c r="A18" s="22" t="s">
        <v>20</v>
      </c>
      <c r="B18" s="19">
        <v>113964611.40000001</v>
      </c>
      <c r="C18" s="19">
        <v>116437942.93000001</v>
      </c>
      <c r="D18" s="19">
        <v>50534164.5</v>
      </c>
      <c r="E18" s="19">
        <v>54105971.229999997</v>
      </c>
      <c r="F18" s="19">
        <v>45734339.340000004</v>
      </c>
      <c r="G18" s="21">
        <f t="shared" si="0"/>
        <v>0.39277866122638827</v>
      </c>
      <c r="H18" s="21">
        <f t="shared" si="1"/>
        <v>0.84527341992600258</v>
      </c>
    </row>
    <row r="19" spans="1:8" ht="29.25" customHeight="1">
      <c r="A19" s="22" t="s">
        <v>21</v>
      </c>
      <c r="B19" s="19">
        <v>1500260</v>
      </c>
      <c r="C19" s="19">
        <v>1790238.48</v>
      </c>
      <c r="D19" s="19">
        <v>692889.34</v>
      </c>
      <c r="E19" s="19">
        <v>1101855.52</v>
      </c>
      <c r="F19" s="19">
        <v>485091.41</v>
      </c>
      <c r="G19" s="21">
        <f t="shared" si="0"/>
        <v>0.27096468734154344</v>
      </c>
      <c r="H19" s="21">
        <f t="shared" si="1"/>
        <v>0.44024956193893727</v>
      </c>
    </row>
    <row r="20" spans="1:8" ht="30" customHeight="1">
      <c r="A20" s="22" t="s">
        <v>22</v>
      </c>
      <c r="B20" s="19">
        <v>16610435.6</v>
      </c>
      <c r="C20" s="19">
        <v>17033452.960000001</v>
      </c>
      <c r="D20" s="19">
        <v>7059557.7599999998</v>
      </c>
      <c r="E20" s="19">
        <v>7436525.6699999999</v>
      </c>
      <c r="F20" s="19">
        <v>4289371.7699999996</v>
      </c>
      <c r="G20" s="21">
        <f t="shared" si="0"/>
        <v>0.25182044885865579</v>
      </c>
      <c r="H20" s="21">
        <f t="shared" si="1"/>
        <v>0.57679781666106988</v>
      </c>
    </row>
    <row r="21" spans="1:8" ht="23.25" customHeight="1">
      <c r="A21" s="22" t="s">
        <v>23</v>
      </c>
      <c r="B21" s="19">
        <v>45772215.810000002</v>
      </c>
      <c r="C21" s="19">
        <v>42171690.5</v>
      </c>
      <c r="D21" s="19">
        <v>21164980.420000002</v>
      </c>
      <c r="E21" s="19">
        <v>16476239.810000001</v>
      </c>
      <c r="F21" s="19">
        <v>9517625.5199999996</v>
      </c>
      <c r="G21" s="21">
        <f t="shared" si="0"/>
        <v>0.22568755027735962</v>
      </c>
      <c r="H21" s="21">
        <f t="shared" si="1"/>
        <v>0.5776576227194401</v>
      </c>
    </row>
    <row r="22" spans="1:8" ht="26.25" customHeight="1">
      <c r="A22" s="14" t="s">
        <v>24</v>
      </c>
      <c r="B22" s="15">
        <f>B24+B25</f>
        <v>194700079.69999999</v>
      </c>
      <c r="C22" s="15">
        <f>C24+C25</f>
        <v>194515711.40000001</v>
      </c>
      <c r="D22" s="15">
        <f>D24+D25</f>
        <v>90527087.5</v>
      </c>
      <c r="E22" s="15">
        <f>E24+E25</f>
        <v>90457719.199999988</v>
      </c>
      <c r="F22" s="15">
        <f>F24+F25</f>
        <v>87131177.550000012</v>
      </c>
      <c r="G22" s="16">
        <f t="shared" si="0"/>
        <v>0.447939022112329</v>
      </c>
      <c r="H22" s="16">
        <f t="shared" si="1"/>
        <v>0.96322545295835871</v>
      </c>
    </row>
    <row r="23" spans="1:8" s="17" customFormat="1" ht="14.25" customHeight="1">
      <c r="A23" s="18" t="s">
        <v>13</v>
      </c>
      <c r="B23" s="19"/>
      <c r="C23" s="19"/>
      <c r="D23" s="19"/>
      <c r="E23" s="19"/>
      <c r="F23" s="19"/>
      <c r="G23" s="21"/>
      <c r="H23" s="21"/>
    </row>
    <row r="24" spans="1:8" ht="18" customHeight="1">
      <c r="A24" s="22" t="s">
        <v>25</v>
      </c>
      <c r="B24" s="19">
        <v>112272772.8</v>
      </c>
      <c r="C24" s="19">
        <v>112273404.5</v>
      </c>
      <c r="D24" s="19">
        <v>53804135.200000003</v>
      </c>
      <c r="E24" s="19">
        <v>53804766.899999999</v>
      </c>
      <c r="F24" s="19">
        <v>53139871.060000002</v>
      </c>
      <c r="G24" s="21">
        <f>F24/C24</f>
        <v>0.4733077374526396</v>
      </c>
      <c r="H24" s="21">
        <f>F24/E24</f>
        <v>0.98764243619462655</v>
      </c>
    </row>
    <row r="25" spans="1:8" ht="18" customHeight="1">
      <c r="A25" s="22" t="s">
        <v>26</v>
      </c>
      <c r="B25" s="19">
        <v>82427306.900000006</v>
      </c>
      <c r="C25" s="19">
        <v>82242306.900000006</v>
      </c>
      <c r="D25" s="19">
        <v>36722952.299999997</v>
      </c>
      <c r="E25" s="19">
        <v>36652952.299999997</v>
      </c>
      <c r="F25" s="19">
        <v>33991306.490000002</v>
      </c>
      <c r="G25" s="21">
        <f>F25/C25</f>
        <v>0.41330682189314899</v>
      </c>
      <c r="H25" s="21">
        <f>F25/E25</f>
        <v>0.92738249873530665</v>
      </c>
    </row>
    <row r="26" spans="1:8" ht="18.75" customHeight="1">
      <c r="A26" s="14" t="s">
        <v>27</v>
      </c>
      <c r="B26" s="15">
        <f>B28+B29</f>
        <v>125484444.5</v>
      </c>
      <c r="C26" s="15">
        <f>C28+C29</f>
        <v>125062228.09999999</v>
      </c>
      <c r="D26" s="15">
        <f>D28+D29</f>
        <v>64108578.200000003</v>
      </c>
      <c r="E26" s="15">
        <f>E28+E29</f>
        <v>65289559</v>
      </c>
      <c r="F26" s="15">
        <f>F28+F29</f>
        <v>59017057.019999996</v>
      </c>
      <c r="G26" s="16">
        <f>F26/C26</f>
        <v>0.47190153187427497</v>
      </c>
      <c r="H26" s="16">
        <f>F26/E26</f>
        <v>0.90392794688657641</v>
      </c>
    </row>
    <row r="27" spans="1:8" s="17" customFormat="1" ht="14.25">
      <c r="A27" s="18" t="s">
        <v>13</v>
      </c>
      <c r="B27" s="19"/>
      <c r="C27" s="19"/>
      <c r="D27" s="19"/>
      <c r="E27" s="19"/>
      <c r="F27" s="19"/>
      <c r="G27" s="21"/>
      <c r="H27" s="21"/>
    </row>
    <row r="28" spans="1:8" ht="33.75" customHeight="1">
      <c r="A28" s="22" t="s">
        <v>28</v>
      </c>
      <c r="B28" s="19">
        <v>106498907.2</v>
      </c>
      <c r="C28" s="19">
        <v>106446015.2</v>
      </c>
      <c r="D28" s="19">
        <v>51292984.200000003</v>
      </c>
      <c r="E28" s="19">
        <v>51307476.299999997</v>
      </c>
      <c r="F28" s="19">
        <v>48870253.729999997</v>
      </c>
      <c r="G28" s="21">
        <f>F28/C28</f>
        <v>0.4591083436818027</v>
      </c>
      <c r="H28" s="21">
        <f>F28/E28</f>
        <v>0.95249771094276181</v>
      </c>
    </row>
    <row r="29" spans="1:8" ht="33.75" customHeight="1">
      <c r="A29" s="22" t="s">
        <v>29</v>
      </c>
      <c r="B29" s="19">
        <v>18985537.300000001</v>
      </c>
      <c r="C29" s="19">
        <v>18616212.899999999</v>
      </c>
      <c r="D29" s="19">
        <v>12815594</v>
      </c>
      <c r="E29" s="19">
        <v>13982082.699999999</v>
      </c>
      <c r="F29" s="19">
        <v>10146803.289999999</v>
      </c>
      <c r="G29" s="21">
        <f>F29/C29</f>
        <v>0.54505195790922656</v>
      </c>
      <c r="H29" s="21">
        <f>F29/E29</f>
        <v>0.72570042015271441</v>
      </c>
    </row>
    <row r="30" spans="1:8" ht="14.25">
      <c r="A30" s="14" t="s">
        <v>30</v>
      </c>
      <c r="B30" s="15">
        <f>B32+B35+B44</f>
        <v>165366348.51000002</v>
      </c>
      <c r="C30" s="15">
        <f>C32+C35+C44</f>
        <v>183418181.54000002</v>
      </c>
      <c r="D30" s="15">
        <f>D32+D35+D44</f>
        <v>78755877.200000003</v>
      </c>
      <c r="E30" s="15">
        <f>E32+E35+E44</f>
        <v>103415981.43000001</v>
      </c>
      <c r="F30" s="15">
        <f>F32+F35+F44</f>
        <v>90116505.389999986</v>
      </c>
      <c r="G30" s="16">
        <f>F30/C30</f>
        <v>0.49131718913235045</v>
      </c>
      <c r="H30" s="16">
        <f>F30/E30</f>
        <v>0.87139825144915206</v>
      </c>
    </row>
    <row r="31" spans="1:8" s="17" customFormat="1" ht="14.25">
      <c r="A31" s="18" t="s">
        <v>13</v>
      </c>
      <c r="B31" s="19"/>
      <c r="C31" s="19"/>
      <c r="D31" s="19"/>
      <c r="E31" s="19"/>
      <c r="F31" s="19"/>
      <c r="G31" s="21"/>
      <c r="H31" s="21"/>
    </row>
    <row r="32" spans="1:8" ht="29.25" customHeight="1">
      <c r="A32" s="22" t="s">
        <v>31</v>
      </c>
      <c r="B32" s="19">
        <f>B34</f>
        <v>4034454.9</v>
      </c>
      <c r="C32" s="19">
        <f>C34</f>
        <v>3536561.24</v>
      </c>
      <c r="D32" s="19">
        <f>D34</f>
        <v>2384399.2000000002</v>
      </c>
      <c r="E32" s="19">
        <f>E34</f>
        <v>1872905.54</v>
      </c>
      <c r="F32" s="19">
        <f>F34</f>
        <v>1607824.36</v>
      </c>
      <c r="G32" s="21">
        <f>F32/C32</f>
        <v>0.45462929973184912</v>
      </c>
      <c r="H32" s="21">
        <f>F32/E32</f>
        <v>0.85846526995696759</v>
      </c>
    </row>
    <row r="33" spans="1:8">
      <c r="A33" s="18" t="s">
        <v>13</v>
      </c>
      <c r="B33" s="19"/>
      <c r="C33" s="19"/>
      <c r="D33" s="19"/>
      <c r="E33" s="19"/>
      <c r="F33" s="19"/>
      <c r="G33" s="21"/>
      <c r="H33" s="21"/>
    </row>
    <row r="34" spans="1:8" ht="31.5" customHeight="1">
      <c r="A34" s="22" t="s">
        <v>32</v>
      </c>
      <c r="B34" s="19">
        <v>4034454.9</v>
      </c>
      <c r="C34" s="19">
        <v>3536561.24</v>
      </c>
      <c r="D34" s="19">
        <v>2384399.2000000002</v>
      </c>
      <c r="E34" s="19">
        <v>1872905.54</v>
      </c>
      <c r="F34" s="19">
        <v>1607824.36</v>
      </c>
      <c r="G34" s="21">
        <f>F34/C34</f>
        <v>0.45462929973184912</v>
      </c>
      <c r="H34" s="21">
        <f>F34/E34</f>
        <v>0.85846526995696759</v>
      </c>
    </row>
    <row r="35" spans="1:8" ht="31.5" customHeight="1">
      <c r="A35" s="22" t="s">
        <v>33</v>
      </c>
      <c r="B35" s="19">
        <f>B37+B38+B39+B40+B41+B42+B43</f>
        <v>149750022.21000001</v>
      </c>
      <c r="C35" s="19">
        <f>C37+C38+C39+C40+C41+C42+C43</f>
        <v>168021301.90000001</v>
      </c>
      <c r="D35" s="19">
        <f>D37+D38+D39+D40+D41+D42+D43</f>
        <v>73391797.700000003</v>
      </c>
      <c r="E35" s="19">
        <f>E37+E38+E39+E40+E41+E42+E43</f>
        <v>93570513.090000004</v>
      </c>
      <c r="F35" s="19">
        <f>F37+F38+F39+F40+F41+F42+F43</f>
        <v>86090545.249999985</v>
      </c>
      <c r="G35" s="21">
        <f>F35/C35</f>
        <v>0.51237875362516749</v>
      </c>
      <c r="H35" s="21">
        <f>F35/E35</f>
        <v>0.92006063028845986</v>
      </c>
    </row>
    <row r="36" spans="1:8">
      <c r="A36" s="18" t="s">
        <v>13</v>
      </c>
      <c r="B36" s="19"/>
      <c r="C36" s="19"/>
      <c r="D36" s="19"/>
      <c r="E36" s="19"/>
      <c r="F36" s="19"/>
      <c r="G36" s="21"/>
      <c r="H36" s="21"/>
    </row>
    <row r="37" spans="1:8" ht="21" customHeight="1">
      <c r="A37" s="22" t="s">
        <v>34</v>
      </c>
      <c r="B37" s="19">
        <v>9019489.1999999993</v>
      </c>
      <c r="C37" s="19">
        <v>4859542.4000000004</v>
      </c>
      <c r="D37" s="19">
        <v>4255640.2</v>
      </c>
      <c r="E37" s="19">
        <v>2815831.1</v>
      </c>
      <c r="F37" s="19">
        <v>2761829.53</v>
      </c>
      <c r="G37" s="21">
        <f t="shared" ref="G37:G44" si="2">F37/C37</f>
        <v>0.5683311930769448</v>
      </c>
      <c r="H37" s="21">
        <f t="shared" ref="H37:H44" si="3">F37/E37</f>
        <v>0.98082215584592403</v>
      </c>
    </row>
    <row r="38" spans="1:8" ht="49.5" customHeight="1">
      <c r="A38" s="22" t="s">
        <v>35</v>
      </c>
      <c r="B38" s="19">
        <v>64537164.5</v>
      </c>
      <c r="C38" s="19">
        <v>64537164.5</v>
      </c>
      <c r="D38" s="19">
        <v>32268582.300000001</v>
      </c>
      <c r="E38" s="19">
        <v>32268582.300000001</v>
      </c>
      <c r="F38" s="19">
        <v>32268582.300000001</v>
      </c>
      <c r="G38" s="21">
        <f t="shared" si="2"/>
        <v>0.50000000077474738</v>
      </c>
      <c r="H38" s="21">
        <f t="shared" si="3"/>
        <v>1</v>
      </c>
    </row>
    <row r="39" spans="1:8" ht="44.25" customHeight="1">
      <c r="A39" s="22" t="s">
        <v>36</v>
      </c>
      <c r="B39" s="19">
        <v>59819.5</v>
      </c>
      <c r="C39" s="19">
        <v>59819.5</v>
      </c>
      <c r="D39" s="19">
        <v>29909.8</v>
      </c>
      <c r="E39" s="19">
        <v>29909.8</v>
      </c>
      <c r="F39" s="19">
        <v>29909.8</v>
      </c>
      <c r="G39" s="21">
        <f t="shared" si="2"/>
        <v>0.50000083584784227</v>
      </c>
      <c r="H39" s="21">
        <f t="shared" si="3"/>
        <v>1</v>
      </c>
    </row>
    <row r="40" spans="1:8" ht="24" customHeight="1">
      <c r="A40" s="22" t="s">
        <v>37</v>
      </c>
      <c r="B40" s="19">
        <v>29727.200000000001</v>
      </c>
      <c r="C40" s="19">
        <v>28419.3</v>
      </c>
      <c r="D40" s="19">
        <v>13377.2</v>
      </c>
      <c r="E40" s="19">
        <v>12788.6</v>
      </c>
      <c r="F40" s="19">
        <v>8763.5</v>
      </c>
      <c r="G40" s="21">
        <f t="shared" si="2"/>
        <v>0.30836438617418443</v>
      </c>
      <c r="H40" s="21">
        <f t="shared" si="3"/>
        <v>0.68525874607071924</v>
      </c>
    </row>
    <row r="41" spans="1:8" ht="46.5" customHeight="1">
      <c r="A41" s="22" t="s">
        <v>38</v>
      </c>
      <c r="B41" s="19">
        <v>45482107.399999999</v>
      </c>
      <c r="C41" s="19">
        <v>44963120.700000003</v>
      </c>
      <c r="D41" s="19">
        <v>21473821.600000001</v>
      </c>
      <c r="E41" s="19">
        <v>22653857.199999999</v>
      </c>
      <c r="F41" s="19">
        <v>20675567.079999998</v>
      </c>
      <c r="G41" s="21">
        <f t="shared" si="2"/>
        <v>0.45983389849539508</v>
      </c>
      <c r="H41" s="21">
        <f t="shared" si="3"/>
        <v>0.91267314424494561</v>
      </c>
    </row>
    <row r="42" spans="1:8" ht="47.25" customHeight="1">
      <c r="A42" s="22" t="s">
        <v>39</v>
      </c>
      <c r="B42" s="19">
        <v>654706.5</v>
      </c>
      <c r="C42" s="19">
        <v>1139990.2</v>
      </c>
      <c r="D42" s="19">
        <v>441467.6</v>
      </c>
      <c r="E42" s="19">
        <v>869627.6</v>
      </c>
      <c r="F42" s="19">
        <v>851883.98</v>
      </c>
      <c r="G42" s="21">
        <f t="shared" si="2"/>
        <v>0.74727307304922452</v>
      </c>
      <c r="H42" s="21">
        <f t="shared" si="3"/>
        <v>0.97959630076138338</v>
      </c>
    </row>
    <row r="43" spans="1:8" ht="19.5" customHeight="1">
      <c r="A43" s="22" t="s">
        <v>40</v>
      </c>
      <c r="B43" s="19">
        <v>29967007.91</v>
      </c>
      <c r="C43" s="19">
        <v>52433245.299999997</v>
      </c>
      <c r="D43" s="19">
        <v>14908999</v>
      </c>
      <c r="E43" s="19">
        <v>34919916.490000002</v>
      </c>
      <c r="F43" s="19">
        <v>29494009.059999999</v>
      </c>
      <c r="G43" s="21">
        <f t="shared" si="2"/>
        <v>0.56250588517358091</v>
      </c>
      <c r="H43" s="21">
        <f t="shared" si="3"/>
        <v>0.84461854507716772</v>
      </c>
    </row>
    <row r="44" spans="1:8" ht="33" customHeight="1">
      <c r="A44" s="22" t="s">
        <v>41</v>
      </c>
      <c r="B44" s="19">
        <v>11581871.4</v>
      </c>
      <c r="C44" s="19">
        <v>11860318.4</v>
      </c>
      <c r="D44" s="19">
        <v>2979680.3</v>
      </c>
      <c r="E44" s="19">
        <v>7972562.7999999998</v>
      </c>
      <c r="F44" s="19">
        <v>2418135.7799999998</v>
      </c>
      <c r="G44" s="21">
        <f t="shared" si="2"/>
        <v>0.20388455844490649</v>
      </c>
      <c r="H44" s="21">
        <f t="shared" si="3"/>
        <v>0.30330721007302691</v>
      </c>
    </row>
    <row r="45" spans="1:8">
      <c r="A45" s="22" t="s">
        <v>42</v>
      </c>
      <c r="B45" s="23"/>
      <c r="C45" s="23"/>
      <c r="D45" s="23"/>
      <c r="E45" s="23"/>
      <c r="F45" s="23"/>
      <c r="G45" s="24"/>
      <c r="H45" s="21"/>
    </row>
    <row r="46" spans="1:8" ht="16.5" customHeight="1">
      <c r="A46" s="22" t="s">
        <v>43</v>
      </c>
      <c r="B46" s="19">
        <v>8073512.0999999996</v>
      </c>
      <c r="C46" s="19">
        <v>8177008.7000000002</v>
      </c>
      <c r="D46" s="19">
        <v>958107</v>
      </c>
      <c r="E46" s="19">
        <v>5265811.8</v>
      </c>
      <c r="F46" s="19">
        <v>1816150.42</v>
      </c>
      <c r="G46" s="21">
        <f>F46/C46</f>
        <v>0.22210449892269282</v>
      </c>
      <c r="H46" s="21">
        <f>F46/E46</f>
        <v>0.34489466942210129</v>
      </c>
    </row>
    <row r="47" spans="1:8" ht="31.5" customHeight="1">
      <c r="A47" s="14" t="s">
        <v>44</v>
      </c>
      <c r="B47" s="15">
        <f>B49+B50+B60</f>
        <v>527872801.67999995</v>
      </c>
      <c r="C47" s="15">
        <f>C49+C50+C60</f>
        <v>553586771.8599999</v>
      </c>
      <c r="D47" s="15">
        <f>D49+D50+D60</f>
        <v>262587016.96000001</v>
      </c>
      <c r="E47" s="15">
        <f>E49+E50+E60</f>
        <v>311965737.86000001</v>
      </c>
      <c r="F47" s="15">
        <f>F49+F50+F60</f>
        <v>297226333.13</v>
      </c>
      <c r="G47" s="16">
        <f>F47/C47</f>
        <v>0.53691010739174139</v>
      </c>
      <c r="H47" s="16">
        <f>F47/E47</f>
        <v>0.95275312977922411</v>
      </c>
    </row>
    <row r="48" spans="1:8" s="17" customFormat="1" ht="14.25">
      <c r="A48" s="18" t="s">
        <v>13</v>
      </c>
      <c r="B48" s="19"/>
      <c r="C48" s="19"/>
      <c r="D48" s="19"/>
      <c r="E48" s="19"/>
      <c r="F48" s="19"/>
      <c r="G48" s="21"/>
      <c r="H48" s="21"/>
    </row>
    <row r="49" spans="1:8" ht="22.5" customHeight="1">
      <c r="A49" s="22" t="s">
        <v>45</v>
      </c>
      <c r="B49" s="19">
        <v>910213</v>
      </c>
      <c r="C49" s="19">
        <v>910213</v>
      </c>
      <c r="D49" s="19">
        <v>451581.5</v>
      </c>
      <c r="E49" s="19">
        <v>451581.5</v>
      </c>
      <c r="F49" s="19">
        <v>440857.89</v>
      </c>
      <c r="G49" s="21">
        <f>F49/C49</f>
        <v>0.48434585091621413</v>
      </c>
      <c r="H49" s="21">
        <f>F49/E49</f>
        <v>0.97625321232158535</v>
      </c>
    </row>
    <row r="50" spans="1:8" ht="33.75" customHeight="1">
      <c r="A50" s="22" t="s">
        <v>46</v>
      </c>
      <c r="B50" s="19">
        <f>SUM(B52:B59)</f>
        <v>175425447.66</v>
      </c>
      <c r="C50" s="19">
        <f>SUM(C52:C59)</f>
        <v>217107645.83999997</v>
      </c>
      <c r="D50" s="19">
        <f>SUM(D52:D59)</f>
        <v>88067248.439999998</v>
      </c>
      <c r="E50" s="19">
        <f>SUM(E52:E59)</f>
        <v>136411697.33999997</v>
      </c>
      <c r="F50" s="19">
        <f>SUM(F52:F59)</f>
        <v>124188448.92000002</v>
      </c>
      <c r="G50" s="21">
        <f>F50/C50</f>
        <v>0.57201324457970559</v>
      </c>
      <c r="H50" s="21">
        <f>F50/E50</f>
        <v>0.91039442615002386</v>
      </c>
    </row>
    <row r="51" spans="1:8">
      <c r="A51" s="18" t="s">
        <v>13</v>
      </c>
      <c r="B51" s="19"/>
      <c r="C51" s="19"/>
      <c r="D51" s="19"/>
      <c r="E51" s="19"/>
      <c r="F51" s="19"/>
      <c r="G51" s="21"/>
      <c r="H51" s="21"/>
    </row>
    <row r="52" spans="1:8" ht="36" customHeight="1">
      <c r="A52" s="22" t="s">
        <v>47</v>
      </c>
      <c r="B52" s="19">
        <v>3009220.8</v>
      </c>
      <c r="C52" s="19">
        <v>3009220.8</v>
      </c>
      <c r="D52" s="19">
        <v>1805532.5</v>
      </c>
      <c r="E52" s="19">
        <v>1805532.5</v>
      </c>
      <c r="F52" s="19">
        <v>1805532.5</v>
      </c>
      <c r="G52" s="21">
        <f t="shared" ref="G52:G60" si="4">F52/C52</f>
        <v>0.60000000664623887</v>
      </c>
      <c r="H52" s="21">
        <f t="shared" ref="H52:H60" si="5">F52/E52</f>
        <v>1</v>
      </c>
    </row>
    <row r="53" spans="1:8" ht="19.5" customHeight="1">
      <c r="A53" s="22" t="s">
        <v>48</v>
      </c>
      <c r="B53" s="19">
        <v>19121596</v>
      </c>
      <c r="C53" s="19">
        <v>19121596</v>
      </c>
      <c r="D53" s="19">
        <v>10844055.4</v>
      </c>
      <c r="E53" s="19">
        <v>10844055.4</v>
      </c>
      <c r="F53" s="19">
        <v>9165359.3800000008</v>
      </c>
      <c r="G53" s="21">
        <f t="shared" si="4"/>
        <v>0.47931979004263037</v>
      </c>
      <c r="H53" s="21">
        <f t="shared" si="5"/>
        <v>0.84519665770058683</v>
      </c>
    </row>
    <row r="54" spans="1:8" ht="33.75" customHeight="1">
      <c r="A54" s="22" t="s">
        <v>49</v>
      </c>
      <c r="B54" s="19">
        <v>53702312.700000003</v>
      </c>
      <c r="C54" s="19">
        <v>48070776.299999997</v>
      </c>
      <c r="D54" s="19">
        <v>26824663.399999999</v>
      </c>
      <c r="E54" s="19">
        <v>26315670.899999999</v>
      </c>
      <c r="F54" s="19">
        <v>23830855.73</v>
      </c>
      <c r="G54" s="21">
        <f t="shared" si="4"/>
        <v>0.49574518167288267</v>
      </c>
      <c r="H54" s="21">
        <f t="shared" si="5"/>
        <v>0.90557659808703572</v>
      </c>
    </row>
    <row r="55" spans="1:8" ht="29.25" customHeight="1">
      <c r="A55" s="22" t="s">
        <v>50</v>
      </c>
      <c r="B55" s="19">
        <v>97589.5</v>
      </c>
      <c r="C55" s="19">
        <v>57589.5</v>
      </c>
      <c r="D55" s="19">
        <v>39035.800000000003</v>
      </c>
      <c r="E55" s="19">
        <v>17985.8</v>
      </c>
      <c r="F55" s="19">
        <v>17869.32</v>
      </c>
      <c r="G55" s="21">
        <f t="shared" si="4"/>
        <v>0.31028781288255669</v>
      </c>
      <c r="H55" s="21">
        <f t="shared" si="5"/>
        <v>0.99352377987078699</v>
      </c>
    </row>
    <row r="56" spans="1:8" ht="16.5" customHeight="1">
      <c r="A56" s="22" t="s">
        <v>51</v>
      </c>
      <c r="B56" s="19">
        <v>5006804</v>
      </c>
      <c r="C56" s="19">
        <v>7612932</v>
      </c>
      <c r="D56" s="19">
        <v>2836242.2</v>
      </c>
      <c r="E56" s="19">
        <v>5927370.2000000002</v>
      </c>
      <c r="F56" s="19">
        <v>5377144.8799999999</v>
      </c>
      <c r="G56" s="21">
        <f t="shared" si="4"/>
        <v>0.70631720866546555</v>
      </c>
      <c r="H56" s="21">
        <f t="shared" si="5"/>
        <v>0.90717210138148618</v>
      </c>
    </row>
    <row r="57" spans="1:8" ht="33" customHeight="1">
      <c r="A57" s="22" t="s">
        <v>52</v>
      </c>
      <c r="B57" s="19">
        <v>3722176.8</v>
      </c>
      <c r="C57" s="19">
        <v>3302268.7</v>
      </c>
      <c r="D57" s="19">
        <v>1921956.9</v>
      </c>
      <c r="E57" s="19">
        <v>1716540.3</v>
      </c>
      <c r="F57" s="19">
        <v>1431935.02</v>
      </c>
      <c r="G57" s="21">
        <f t="shared" si="4"/>
        <v>0.43362159475393386</v>
      </c>
      <c r="H57" s="21">
        <f t="shared" si="5"/>
        <v>0.83419831156891566</v>
      </c>
    </row>
    <row r="58" spans="1:8" ht="18.75" customHeight="1">
      <c r="A58" s="22" t="s">
        <v>53</v>
      </c>
      <c r="B58" s="19">
        <v>28620</v>
      </c>
      <c r="C58" s="19">
        <v>28620</v>
      </c>
      <c r="D58" s="19">
        <v>14310</v>
      </c>
      <c r="E58" s="19">
        <v>14310</v>
      </c>
      <c r="F58" s="19">
        <v>7080</v>
      </c>
      <c r="G58" s="21">
        <f t="shared" si="4"/>
        <v>0.24737945492662475</v>
      </c>
      <c r="H58" s="21">
        <f t="shared" si="5"/>
        <v>0.4947589098532495</v>
      </c>
    </row>
    <row r="59" spans="1:8" ht="18.75" customHeight="1">
      <c r="A59" s="22" t="s">
        <v>54</v>
      </c>
      <c r="B59" s="19">
        <v>90737127.859999999</v>
      </c>
      <c r="C59" s="19">
        <v>135904642.53999999</v>
      </c>
      <c r="D59" s="19">
        <v>43781452.240000002</v>
      </c>
      <c r="E59" s="19">
        <v>89770232.239999995</v>
      </c>
      <c r="F59" s="19">
        <v>82552672.090000004</v>
      </c>
      <c r="G59" s="21">
        <f t="shared" si="4"/>
        <v>0.60743084671079406</v>
      </c>
      <c r="H59" s="21">
        <f t="shared" si="5"/>
        <v>0.91959962707121101</v>
      </c>
    </row>
    <row r="60" spans="1:8" ht="18.75" customHeight="1">
      <c r="A60" s="22" t="s">
        <v>55</v>
      </c>
      <c r="B60" s="19">
        <f>B62</f>
        <v>351537141.01999998</v>
      </c>
      <c r="C60" s="19">
        <f>C62</f>
        <v>335568913.01999998</v>
      </c>
      <c r="D60" s="19">
        <f>D62</f>
        <v>174068187.02000001</v>
      </c>
      <c r="E60" s="19">
        <f>E62</f>
        <v>175102459.02000001</v>
      </c>
      <c r="F60" s="19">
        <f>F62</f>
        <v>172597026.31999999</v>
      </c>
      <c r="G60" s="21">
        <f t="shared" si="4"/>
        <v>0.51434152456700655</v>
      </c>
      <c r="H60" s="21">
        <f t="shared" si="5"/>
        <v>0.98569161898683644</v>
      </c>
    </row>
    <row r="61" spans="1:8" ht="18.75" customHeight="1">
      <c r="A61" s="18" t="s">
        <v>13</v>
      </c>
      <c r="B61" s="19"/>
      <c r="C61" s="19"/>
      <c r="D61" s="19"/>
      <c r="E61" s="19"/>
      <c r="F61" s="19"/>
      <c r="G61" s="21"/>
      <c r="H61" s="21"/>
    </row>
    <row r="62" spans="1:8" ht="18.75" customHeight="1">
      <c r="A62" s="22" t="s">
        <v>56</v>
      </c>
      <c r="B62" s="19">
        <v>351537141.01999998</v>
      </c>
      <c r="C62" s="19">
        <v>335568913.01999998</v>
      </c>
      <c r="D62" s="19">
        <v>174068187.02000001</v>
      </c>
      <c r="E62" s="19">
        <v>175102459.02000001</v>
      </c>
      <c r="F62" s="19">
        <v>172597026.31999999</v>
      </c>
      <c r="G62" s="21">
        <f>F62/C62</f>
        <v>0.51434152456700655</v>
      </c>
      <c r="H62" s="21">
        <f>F62/E62</f>
        <v>0.98569161898683644</v>
      </c>
    </row>
    <row r="63" spans="1:8" ht="18.75" customHeight="1">
      <c r="A63" s="14" t="s">
        <v>57</v>
      </c>
      <c r="B63" s="15">
        <f>SUM(B65:B70)</f>
        <v>238192405.70000002</v>
      </c>
      <c r="C63" s="15">
        <f>SUM(C65:C70)</f>
        <v>277236552.31999999</v>
      </c>
      <c r="D63" s="15">
        <f>SUM(D65:D70)</f>
        <v>126139586.98</v>
      </c>
      <c r="E63" s="15">
        <f>SUM(E65:E70)</f>
        <v>135476187.45000002</v>
      </c>
      <c r="F63" s="15">
        <f>SUM(F65:F70)</f>
        <v>110482574.69999999</v>
      </c>
      <c r="G63" s="16">
        <f>F63/C63</f>
        <v>0.39851373772847815</v>
      </c>
      <c r="H63" s="16">
        <f>F63/E63</f>
        <v>0.81551287188957555</v>
      </c>
    </row>
    <row r="64" spans="1:8" s="17" customFormat="1" ht="14.25">
      <c r="A64" s="18" t="s">
        <v>13</v>
      </c>
      <c r="B64" s="19"/>
      <c r="C64" s="19"/>
      <c r="D64" s="19"/>
      <c r="E64" s="19"/>
      <c r="F64" s="19"/>
      <c r="G64" s="21"/>
      <c r="H64" s="21"/>
    </row>
    <row r="65" spans="1:8" ht="28.5" customHeight="1">
      <c r="A65" s="22" t="s">
        <v>58</v>
      </c>
      <c r="B65" s="19">
        <v>628691.9</v>
      </c>
      <c r="C65" s="19">
        <v>628691.9</v>
      </c>
      <c r="D65" s="19">
        <v>572769.1</v>
      </c>
      <c r="E65" s="19">
        <v>572769.1</v>
      </c>
      <c r="F65" s="19">
        <v>136635.16</v>
      </c>
      <c r="G65" s="21">
        <f t="shared" ref="G65:G71" si="6">F65/C65</f>
        <v>0.21733246443925872</v>
      </c>
      <c r="H65" s="21">
        <f t="shared" ref="H65:H71" si="7">F65/E65</f>
        <v>0.23855190512197674</v>
      </c>
    </row>
    <row r="66" spans="1:8" ht="43.5" customHeight="1">
      <c r="A66" s="22" t="s">
        <v>59</v>
      </c>
      <c r="B66" s="19">
        <v>697675.2</v>
      </c>
      <c r="C66" s="19">
        <v>1539480.15</v>
      </c>
      <c r="D66" s="19">
        <v>381987.24</v>
      </c>
      <c r="E66" s="19">
        <v>1229515.3899999999</v>
      </c>
      <c r="F66" s="19">
        <v>1020776.03</v>
      </c>
      <c r="G66" s="24">
        <f t="shared" si="6"/>
        <v>0.66306540555264715</v>
      </c>
      <c r="H66" s="24">
        <f t="shared" si="7"/>
        <v>0.83022631379994372</v>
      </c>
    </row>
    <row r="67" spans="1:8" ht="27">
      <c r="A67" s="22" t="s">
        <v>60</v>
      </c>
      <c r="B67" s="19">
        <v>12729.9</v>
      </c>
      <c r="C67" s="19">
        <v>12851.9</v>
      </c>
      <c r="D67" s="19">
        <v>6365</v>
      </c>
      <c r="E67" s="19">
        <v>6487</v>
      </c>
      <c r="F67" s="19">
        <v>6185.5</v>
      </c>
      <c r="G67" s="24">
        <f t="shared" si="6"/>
        <v>0.48129070409822672</v>
      </c>
      <c r="H67" s="24">
        <f t="shared" si="7"/>
        <v>0.9535224294743333</v>
      </c>
    </row>
    <row r="68" spans="1:8" ht="45" customHeight="1">
      <c r="A68" s="22" t="s">
        <v>61</v>
      </c>
      <c r="B68" s="19">
        <v>21000</v>
      </c>
      <c r="C68" s="19">
        <v>96591.34</v>
      </c>
      <c r="D68" s="19">
        <v>8650</v>
      </c>
      <c r="E68" s="19">
        <v>86166.34</v>
      </c>
      <c r="F68" s="19">
        <v>83158.16</v>
      </c>
      <c r="G68" s="24">
        <f t="shared" si="6"/>
        <v>0.86092769807313996</v>
      </c>
      <c r="H68" s="24">
        <f t="shared" si="7"/>
        <v>0.96508868776369061</v>
      </c>
    </row>
    <row r="69" spans="1:8" ht="22.5" customHeight="1">
      <c r="A69" s="22" t="s">
        <v>62</v>
      </c>
      <c r="B69" s="19">
        <v>232982308.40000001</v>
      </c>
      <c r="C69" s="19">
        <v>245604668.27000001</v>
      </c>
      <c r="D69" s="19">
        <v>123244815.44</v>
      </c>
      <c r="E69" s="19">
        <v>133475570.66</v>
      </c>
      <c r="F69" s="19">
        <v>109235819.84999999</v>
      </c>
      <c r="G69" s="21">
        <f t="shared" si="6"/>
        <v>0.44476279958129311</v>
      </c>
      <c r="H69" s="21">
        <f t="shared" si="7"/>
        <v>0.81839560085683771</v>
      </c>
    </row>
    <row r="70" spans="1:8" ht="22.5" customHeight="1">
      <c r="A70" s="22" t="s">
        <v>63</v>
      </c>
      <c r="B70" s="19">
        <v>3850000.3</v>
      </c>
      <c r="C70" s="19">
        <v>29354268.760000002</v>
      </c>
      <c r="D70" s="19">
        <v>1925000.2</v>
      </c>
      <c r="E70" s="19">
        <v>105678.96</v>
      </c>
      <c r="F70" s="19">
        <v>0</v>
      </c>
      <c r="G70" s="21">
        <f t="shared" si="6"/>
        <v>0</v>
      </c>
      <c r="H70" s="21">
        <f t="shared" si="7"/>
        <v>0</v>
      </c>
    </row>
    <row r="71" spans="1:8" s="17" customFormat="1" ht="38.25" customHeight="1">
      <c r="A71" s="14" t="s">
        <v>64</v>
      </c>
      <c r="B71" s="15">
        <f>B73+B96</f>
        <v>216318917.57999998</v>
      </c>
      <c r="C71" s="15">
        <f>C73+C96</f>
        <v>222052947.78</v>
      </c>
      <c r="D71" s="15">
        <f>D73+D96</f>
        <v>81045046.329999998</v>
      </c>
      <c r="E71" s="15">
        <f>E73+E96</f>
        <v>120982593.93000001</v>
      </c>
      <c r="F71" s="15">
        <f>F73+F96</f>
        <v>77090878.149999991</v>
      </c>
      <c r="G71" s="16">
        <f t="shared" si="6"/>
        <v>0.3471734058057997</v>
      </c>
      <c r="H71" s="16">
        <f t="shared" si="7"/>
        <v>0.63720635874780818</v>
      </c>
    </row>
    <row r="72" spans="1:8">
      <c r="A72" s="18" t="s">
        <v>13</v>
      </c>
      <c r="B72" s="19"/>
      <c r="C72" s="19"/>
      <c r="D72" s="19"/>
      <c r="E72" s="19"/>
      <c r="F72" s="19"/>
      <c r="G72" s="21"/>
      <c r="H72" s="21"/>
    </row>
    <row r="73" spans="1:8" s="17" customFormat="1" ht="37.5" customHeight="1">
      <c r="A73" s="14" t="s">
        <v>65</v>
      </c>
      <c r="B73" s="15">
        <f>B75+B93</f>
        <v>216320193.57999998</v>
      </c>
      <c r="C73" s="15">
        <f>C75+C93</f>
        <v>222054223.78</v>
      </c>
      <c r="D73" s="15">
        <f>D75+D93</f>
        <v>81046322.329999998</v>
      </c>
      <c r="E73" s="15">
        <f>E75+E93</f>
        <v>120983869.93000001</v>
      </c>
      <c r="F73" s="15">
        <f>F75+F93</f>
        <v>77735667.689999998</v>
      </c>
      <c r="G73" s="16">
        <f>F73/C73</f>
        <v>0.35007515897115532</v>
      </c>
      <c r="H73" s="16">
        <f>F73/E73</f>
        <v>0.64252918785766266</v>
      </c>
    </row>
    <row r="74" spans="1:8">
      <c r="A74" s="18" t="s">
        <v>13</v>
      </c>
      <c r="B74" s="19"/>
      <c r="C74" s="19"/>
      <c r="D74" s="19"/>
      <c r="E74" s="19"/>
      <c r="F74" s="19"/>
      <c r="G74" s="21"/>
      <c r="H74" s="21"/>
    </row>
    <row r="75" spans="1:8" s="17" customFormat="1" ht="21.75" customHeight="1">
      <c r="A75" s="14" t="s">
        <v>66</v>
      </c>
      <c r="B75" s="15">
        <f>B77+B82+B87</f>
        <v>216320193.57999998</v>
      </c>
      <c r="C75" s="15">
        <f>C77+C82+C87</f>
        <v>222038794.58000001</v>
      </c>
      <c r="D75" s="15">
        <f>D77+D82+D87</f>
        <v>81046322.329999998</v>
      </c>
      <c r="E75" s="15">
        <f>E77+E82+E87</f>
        <v>120983869.93000001</v>
      </c>
      <c r="F75" s="15">
        <f>F77+F82+F87</f>
        <v>77735667.689999998</v>
      </c>
      <c r="G75" s="16">
        <f>F75/C75</f>
        <v>0.35009948525905926</v>
      </c>
      <c r="H75" s="16">
        <f>F75/E75</f>
        <v>0.64252918785766266</v>
      </c>
    </row>
    <row r="76" spans="1:8">
      <c r="A76" s="18" t="s">
        <v>13</v>
      </c>
      <c r="B76" s="19"/>
      <c r="C76" s="19"/>
      <c r="D76" s="19"/>
      <c r="E76" s="19"/>
      <c r="F76" s="19"/>
      <c r="G76" s="21"/>
      <c r="H76" s="21"/>
    </row>
    <row r="77" spans="1:8" s="17" customFormat="1" ht="22.5" customHeight="1">
      <c r="A77" s="14" t="s">
        <v>67</v>
      </c>
      <c r="B77" s="15">
        <f>B79+B80+B81</f>
        <v>192537280.69999999</v>
      </c>
      <c r="C77" s="15">
        <f>C79+C80+C81</f>
        <v>188456528.80000001</v>
      </c>
      <c r="D77" s="15">
        <f>D79+D80+D81</f>
        <v>68307339.530000001</v>
      </c>
      <c r="E77" s="15">
        <f>E79+E80+E81</f>
        <v>102157031.73</v>
      </c>
      <c r="F77" s="15">
        <f>F79+F80+F81</f>
        <v>72800719.780000001</v>
      </c>
      <c r="G77" s="16">
        <f>F77/C77</f>
        <v>0.38629980210056802</v>
      </c>
      <c r="H77" s="16">
        <f>F77/E77</f>
        <v>0.71263542555163073</v>
      </c>
    </row>
    <row r="78" spans="1:8">
      <c r="A78" s="18" t="s">
        <v>13</v>
      </c>
      <c r="B78" s="19"/>
      <c r="C78" s="19"/>
      <c r="D78" s="19"/>
      <c r="E78" s="19"/>
      <c r="F78" s="19"/>
      <c r="G78" s="21"/>
      <c r="H78" s="21"/>
    </row>
    <row r="79" spans="1:8" ht="21.75" customHeight="1">
      <c r="A79" s="22" t="s">
        <v>68</v>
      </c>
      <c r="B79" s="19">
        <v>16799.900000000001</v>
      </c>
      <c r="C79" s="19">
        <v>43199.4</v>
      </c>
      <c r="D79" s="19">
        <v>16799.900000000001</v>
      </c>
      <c r="E79" s="19">
        <v>37171.4</v>
      </c>
      <c r="F79" s="19">
        <v>0</v>
      </c>
      <c r="G79" s="21">
        <f>F79/C79</f>
        <v>0</v>
      </c>
      <c r="H79" s="21">
        <f>F79/E79</f>
        <v>0</v>
      </c>
    </row>
    <row r="80" spans="1:8" ht="21.75" customHeight="1">
      <c r="A80" s="22" t="s">
        <v>69</v>
      </c>
      <c r="B80" s="19">
        <v>147430327.09999999</v>
      </c>
      <c r="C80" s="19">
        <v>140311548.40000001</v>
      </c>
      <c r="D80" s="19">
        <v>54337489.43</v>
      </c>
      <c r="E80" s="19">
        <v>87679077.530000001</v>
      </c>
      <c r="F80" s="19">
        <v>68314770.989999995</v>
      </c>
      <c r="G80" s="21">
        <f>F80/C80</f>
        <v>0.48687917544212628</v>
      </c>
      <c r="H80" s="21">
        <f>F80/E80</f>
        <v>0.77914564015144461</v>
      </c>
    </row>
    <row r="81" spans="1:8" ht="30.75" customHeight="1">
      <c r="A81" s="22" t="s">
        <v>70</v>
      </c>
      <c r="B81" s="19">
        <v>45090153.700000003</v>
      </c>
      <c r="C81" s="19">
        <v>48101781</v>
      </c>
      <c r="D81" s="19">
        <v>13953050.199999999</v>
      </c>
      <c r="E81" s="19">
        <v>14440782.800000001</v>
      </c>
      <c r="F81" s="19">
        <v>4485948.79</v>
      </c>
      <c r="G81" s="21">
        <f>F81/C81</f>
        <v>9.3259515484468231E-2</v>
      </c>
      <c r="H81" s="21">
        <f>F81/E81</f>
        <v>0.31064443334747754</v>
      </c>
    </row>
    <row r="82" spans="1:8" s="17" customFormat="1" ht="51" customHeight="1">
      <c r="A82" s="14" t="s">
        <v>71</v>
      </c>
      <c r="B82" s="15">
        <f>B84+B85+B86</f>
        <v>20640099.48</v>
      </c>
      <c r="C82" s="15">
        <f>C84+C85+C86</f>
        <v>25007756.080000002</v>
      </c>
      <c r="D82" s="15">
        <f>D84+D85+D86</f>
        <v>10267345.800000001</v>
      </c>
      <c r="E82" s="15">
        <f>E84+E85+E86</f>
        <v>12582976.800000001</v>
      </c>
      <c r="F82" s="15">
        <f>F84+F85+F86</f>
        <v>4246428.5</v>
      </c>
      <c r="G82" s="16">
        <f>F82/C82</f>
        <v>0.16980445932116592</v>
      </c>
      <c r="H82" s="16">
        <f>F82/E82</f>
        <v>0.33747407847084321</v>
      </c>
    </row>
    <row r="83" spans="1:8">
      <c r="A83" s="18" t="s">
        <v>13</v>
      </c>
      <c r="B83" s="19"/>
      <c r="C83" s="19"/>
      <c r="D83" s="19"/>
      <c r="E83" s="19"/>
      <c r="F83" s="19"/>
      <c r="G83" s="21"/>
      <c r="H83" s="21"/>
    </row>
    <row r="84" spans="1:8" ht="20.25" customHeight="1">
      <c r="A84" s="22" t="s">
        <v>72</v>
      </c>
      <c r="B84" s="19">
        <v>2022319.5</v>
      </c>
      <c r="C84" s="19">
        <v>4114374.8</v>
      </c>
      <c r="D84" s="19">
        <v>254569.5</v>
      </c>
      <c r="E84" s="19">
        <v>2746514.8</v>
      </c>
      <c r="F84" s="19">
        <v>433093.6</v>
      </c>
      <c r="G84" s="21">
        <f>F84/C84</f>
        <v>0.1052635263078123</v>
      </c>
      <c r="H84" s="21">
        <f>F84/E84</f>
        <v>0.15768842753004644</v>
      </c>
    </row>
    <row r="85" spans="1:8" ht="20.25" customHeight="1">
      <c r="A85" s="22" t="s">
        <v>73</v>
      </c>
      <c r="B85" s="19">
        <v>2916950.4</v>
      </c>
      <c r="C85" s="19">
        <v>4223482.9000000004</v>
      </c>
      <c r="D85" s="19">
        <v>1299179.3999999999</v>
      </c>
      <c r="E85" s="19">
        <v>2461006.1</v>
      </c>
      <c r="F85" s="19">
        <v>1035419.29</v>
      </c>
      <c r="G85" s="21">
        <f>F85/C85</f>
        <v>0.24515768490503417</v>
      </c>
      <c r="H85" s="21">
        <f>F85/E85</f>
        <v>0.42073007864547757</v>
      </c>
    </row>
    <row r="86" spans="1:8" ht="20.25" customHeight="1">
      <c r="A86" s="22" t="s">
        <v>74</v>
      </c>
      <c r="B86" s="19">
        <v>15700829.58</v>
      </c>
      <c r="C86" s="19">
        <v>16669898.380000001</v>
      </c>
      <c r="D86" s="19">
        <v>8713596.9000000004</v>
      </c>
      <c r="E86" s="19">
        <v>7375455.9000000004</v>
      </c>
      <c r="F86" s="19">
        <v>2777915.61</v>
      </c>
      <c r="G86" s="21">
        <f>F86/C86</f>
        <v>0.16664262412858211</v>
      </c>
      <c r="H86" s="21">
        <f>F86/E86</f>
        <v>0.37664324045378667</v>
      </c>
    </row>
    <row r="87" spans="1:8" s="17" customFormat="1" ht="27.75" customHeight="1">
      <c r="A87" s="14" t="s">
        <v>75</v>
      </c>
      <c r="B87" s="15">
        <f>SUM(B89:B92)</f>
        <v>3142813.4000000004</v>
      </c>
      <c r="C87" s="15">
        <f>SUM(C89:C92)</f>
        <v>8574509.6999999993</v>
      </c>
      <c r="D87" s="15">
        <f>SUM(D89:D92)</f>
        <v>2471637</v>
      </c>
      <c r="E87" s="15">
        <f>SUM(E89:E92)</f>
        <v>6243861.3999999994</v>
      </c>
      <c r="F87" s="15">
        <f>SUM(F89:F92)</f>
        <v>688519.40999999992</v>
      </c>
      <c r="G87" s="16">
        <f>F87/C87</f>
        <v>8.0298400035631184E-2</v>
      </c>
      <c r="H87" s="16">
        <f>F87/E87</f>
        <v>0.11027141153389471</v>
      </c>
    </row>
    <row r="88" spans="1:8">
      <c r="A88" s="18" t="s">
        <v>13</v>
      </c>
      <c r="B88" s="19"/>
      <c r="C88" s="19"/>
      <c r="D88" s="19"/>
      <c r="E88" s="19"/>
      <c r="F88" s="19"/>
      <c r="G88" s="21"/>
      <c r="H88" s="21"/>
    </row>
    <row r="89" spans="1:8" ht="18.75" customHeight="1">
      <c r="A89" s="22" t="s">
        <v>76</v>
      </c>
      <c r="B89" s="19">
        <v>797064</v>
      </c>
      <c r="C89" s="19">
        <v>797064</v>
      </c>
      <c r="D89" s="19">
        <v>279993.40000000002</v>
      </c>
      <c r="E89" s="19">
        <v>279993.40000000002</v>
      </c>
      <c r="F89" s="19">
        <v>0</v>
      </c>
      <c r="G89" s="21">
        <f>F89/C89</f>
        <v>0</v>
      </c>
      <c r="H89" s="21">
        <f>F89/E89</f>
        <v>0</v>
      </c>
    </row>
    <row r="90" spans="1:8" ht="18.75" customHeight="1">
      <c r="A90" s="22" t="s">
        <v>77</v>
      </c>
      <c r="B90" s="19">
        <v>6343.4</v>
      </c>
      <c r="C90" s="19">
        <v>3459362.6</v>
      </c>
      <c r="D90" s="19">
        <v>4904.6000000000004</v>
      </c>
      <c r="E90" s="19">
        <v>2857923.8</v>
      </c>
      <c r="F90" s="19">
        <v>3140.01</v>
      </c>
      <c r="G90" s="21">
        <f>F90/C90</f>
        <v>9.0768455437426543E-4</v>
      </c>
      <c r="H90" s="21">
        <f>F90/E90</f>
        <v>1.0987031914566792E-3</v>
      </c>
    </row>
    <row r="91" spans="1:8" ht="18.75" customHeight="1">
      <c r="A91" s="22" t="s">
        <v>78</v>
      </c>
      <c r="B91" s="19">
        <v>670331.30000000005</v>
      </c>
      <c r="C91" s="19">
        <v>670331.30000000005</v>
      </c>
      <c r="D91" s="19">
        <v>667215.69999999995</v>
      </c>
      <c r="E91" s="19">
        <v>667215.69999999995</v>
      </c>
      <c r="F91" s="19">
        <v>14915.31</v>
      </c>
      <c r="G91" s="21">
        <f>F91/C91</f>
        <v>2.225065426603233E-2</v>
      </c>
      <c r="H91" s="21">
        <f>F91/E91</f>
        <v>2.235455490630691E-2</v>
      </c>
    </row>
    <row r="92" spans="1:8" ht="18.75" customHeight="1">
      <c r="A92" s="22" t="s">
        <v>79</v>
      </c>
      <c r="B92" s="19">
        <v>1669074.7</v>
      </c>
      <c r="C92" s="19">
        <v>3647751.8</v>
      </c>
      <c r="D92" s="19">
        <v>1519523.3</v>
      </c>
      <c r="E92" s="19">
        <v>2438728.5</v>
      </c>
      <c r="F92" s="19">
        <v>670464.09</v>
      </c>
      <c r="G92" s="21">
        <f>F92/C92</f>
        <v>0.18380200374378541</v>
      </c>
      <c r="H92" s="21">
        <f>F92/E92</f>
        <v>0.27492362926008368</v>
      </c>
    </row>
    <row r="93" spans="1:8" s="17" customFormat="1" ht="23.25" customHeight="1">
      <c r="A93" s="14" t="s">
        <v>80</v>
      </c>
      <c r="B93" s="15">
        <f>B95</f>
        <v>0</v>
      </c>
      <c r="C93" s="15">
        <f>C95</f>
        <v>15429.2</v>
      </c>
      <c r="D93" s="15">
        <f>D95</f>
        <v>0</v>
      </c>
      <c r="E93" s="15">
        <f>E95</f>
        <v>0</v>
      </c>
      <c r="F93" s="15">
        <f>F95</f>
        <v>0</v>
      </c>
      <c r="G93" s="16">
        <f>F93/C93</f>
        <v>0</v>
      </c>
      <c r="H93" s="16"/>
    </row>
    <row r="94" spans="1:8" s="17" customFormat="1" ht="14.25">
      <c r="A94" s="18" t="s">
        <v>13</v>
      </c>
      <c r="B94" s="15"/>
      <c r="C94" s="15"/>
      <c r="D94" s="15"/>
      <c r="E94" s="15"/>
      <c r="F94" s="15"/>
      <c r="G94" s="16"/>
      <c r="H94" s="16"/>
    </row>
    <row r="95" spans="1:8" ht="18" customHeight="1">
      <c r="A95" s="14" t="s">
        <v>81</v>
      </c>
      <c r="B95" s="15">
        <v>0</v>
      </c>
      <c r="C95" s="15">
        <v>15429.2</v>
      </c>
      <c r="D95" s="15">
        <v>0</v>
      </c>
      <c r="E95" s="15">
        <v>0</v>
      </c>
      <c r="F95" s="15">
        <v>0</v>
      </c>
      <c r="G95" s="16">
        <f>F95/C95</f>
        <v>0</v>
      </c>
      <c r="H95" s="16"/>
    </row>
    <row r="96" spans="1:8" s="17" customFormat="1" ht="33.75" customHeight="1">
      <c r="A96" s="14" t="s">
        <v>82</v>
      </c>
      <c r="B96" s="15">
        <v>-1276</v>
      </c>
      <c r="C96" s="15">
        <v>-1276</v>
      </c>
      <c r="D96" s="15">
        <v>-1276</v>
      </c>
      <c r="E96" s="15">
        <v>-1276</v>
      </c>
      <c r="F96" s="15">
        <v>-644789.54</v>
      </c>
      <c r="G96" s="16">
        <f>F96/C96</f>
        <v>505.32095611285268</v>
      </c>
      <c r="H96" s="16">
        <f>F96/E96</f>
        <v>505.32095611285268</v>
      </c>
    </row>
    <row r="97" spans="1:5" ht="15" customHeight="1"/>
    <row r="98" spans="1:5">
      <c r="A98" s="4"/>
      <c r="B98" s="4"/>
      <c r="C98" s="4"/>
      <c r="D98" s="4"/>
      <c r="E98" s="4"/>
    </row>
  </sheetData>
  <mergeCells count="4">
    <mergeCell ref="A1:H1"/>
    <mergeCell ref="A2:H2"/>
    <mergeCell ref="A3:H3"/>
    <mergeCell ref="A4:H4"/>
  </mergeCells>
  <pageMargins left="0.2" right="0.16" top="0.35" bottom="0.43" header="0.16" footer="0.16"/>
  <pageSetup paperSize="9" firstPageNumber="161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Ծախս_տնտեսագիտական</vt:lpstr>
      <vt:lpstr>Ծախս_տնտեսագիտական!Print_Titles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2021-08-11T07:04:04Z</dcterms:created>
  <dcterms:modified xsi:type="dcterms:W3CDTF">2021-08-11T07:04:46Z</dcterms:modified>
</cp:coreProperties>
</file>