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s 2025\"/>
    </mc:Choice>
  </mc:AlternateContent>
  <bookViews>
    <workbookView xWindow="480" yWindow="105" windowWidth="27795" windowHeight="12600"/>
  </bookViews>
  <sheets>
    <sheet name="Sheet1" sheetId="1" r:id="rId1"/>
  </sheets>
  <definedNames>
    <definedName name="aaa" localSheetId="0">#REF!</definedName>
    <definedName name="aaa">#REF!</definedName>
    <definedName name="F7_1GrFXPos_EndDay_2" localSheetId="0">#REF!</definedName>
    <definedName name="F7_1GrFXPos_EndDay_2">#REF!</definedName>
    <definedName name="F7_1GrFXPos_EndDay_3" localSheetId="0">#REF!</definedName>
    <definedName name="F7_1GrFXPos_EndDay_3">#REF!</definedName>
    <definedName name="F7_1GrFXPos_EndDay_4" localSheetId="0">#REF!</definedName>
    <definedName name="F7_1GrFXPos_EndDay_4">#REF!</definedName>
    <definedName name="F7_1GrFXPos_EndDay_6" localSheetId="0">#REF!</definedName>
    <definedName name="F7_1GrFXPos_EndDay_6">#REF!</definedName>
    <definedName name="F7_1GrFXPos_EndDay_7" localSheetId="0">#REF!</definedName>
    <definedName name="F7_1GrFXPos_EndDay_7">#REF!</definedName>
    <definedName name="F7_2GrFXPos_EndDay_2" localSheetId="0">#REF!</definedName>
    <definedName name="F7_2GrFXPos_EndDay_2">#REF!</definedName>
    <definedName name="F7_2GrFXPos_EndDay_3" localSheetId="0">#REF!</definedName>
    <definedName name="F7_2GrFXPos_EndDay_3">#REF!</definedName>
    <definedName name="F7_2GrFXPos_EndDay_4" localSheetId="0">#REF!</definedName>
    <definedName name="F7_2GrFXPos_EndDay_4">#REF!</definedName>
    <definedName name="F7_2GrFXPos_EndDay_6" localSheetId="0">#REF!</definedName>
    <definedName name="F7_2GrFXPos_EndDay_6">#REF!</definedName>
    <definedName name="F7_2GrFXPos_EndDay_7" localSheetId="0">#REF!</definedName>
    <definedName name="F7_2GrFXPos_EndDay_7">#REF!</definedName>
    <definedName name="F7_2GrFXPos_Lim_2" localSheetId="0">#REF!</definedName>
    <definedName name="F7_2GrFXPos_Lim_2">#REF!</definedName>
    <definedName name="F7_2GrFXPos_Lim_3" localSheetId="0">#REF!</definedName>
    <definedName name="F7_2GrFXPos_Lim_3">#REF!</definedName>
    <definedName name="F7_2GrFXPos_Lim_4" localSheetId="0">#REF!</definedName>
    <definedName name="F7_2GrFXPos_Lim_4">#REF!</definedName>
    <definedName name="F7_2GrFXPos_Lim_6" localSheetId="0">#REF!</definedName>
    <definedName name="F7_2GrFXPos_Lim_6">#REF!</definedName>
    <definedName name="F7_2GrFXPos_Lim_7" localSheetId="0">#REF!</definedName>
    <definedName name="F7_2GrFXPos_Lim_7">#REF!</definedName>
    <definedName name="F7_GrossFXPos_Lim_2" localSheetId="0">#REF!</definedName>
    <definedName name="F7_GrossFXPos_Lim_2">#REF!</definedName>
    <definedName name="F7_GrossFXPos_Lim_3" localSheetId="0">#REF!</definedName>
    <definedName name="F7_GrossFXPos_Lim_3">#REF!</definedName>
    <definedName name="F7_GrossFXPos_Lim_4" localSheetId="0">#REF!</definedName>
    <definedName name="F7_GrossFXPos_Lim_4">#REF!</definedName>
    <definedName name="F7_GrossFXPos_Lim_6" localSheetId="0">#REF!</definedName>
    <definedName name="F7_GrossFXPos_Lim_6">#REF!</definedName>
    <definedName name="F7_GrossFXPos_Lim_7" localSheetId="0">#REF!</definedName>
    <definedName name="F7_GrossFXPos_Lim_7">#REF!</definedName>
    <definedName name="July1" localSheetId="0">#REF!</definedName>
    <definedName name="July1">#REF!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B8" i="1" l="1"/>
  <c r="B44" i="1" l="1"/>
  <c r="B41" i="1"/>
  <c r="B31" i="1"/>
  <c r="B26" i="1"/>
  <c r="B35" i="1"/>
  <c r="B7" i="1"/>
  <c r="B6" i="1" s="1"/>
  <c r="B40" i="1" l="1"/>
  <c r="B23" i="1"/>
  <c r="B22" i="1" s="1"/>
  <c r="B39" i="1" s="1"/>
</calcChain>
</file>

<file path=xl/sharedStrings.xml><?xml version="1.0" encoding="utf-8"?>
<sst xmlns="http://schemas.openxmlformats.org/spreadsheetml/2006/main" count="43" uniqueCount="41">
  <si>
    <t>ՏԵՂԵԿԱՏՎՈՒԹՅՈՒՆ</t>
  </si>
  <si>
    <t>(մլն դրամ)</t>
  </si>
  <si>
    <t>Հունվար</t>
  </si>
  <si>
    <t xml:space="preserve">ԸՆԴԱՄԵՆԸ ԵԿԱՄՈՒՏՆԵՐ </t>
  </si>
  <si>
    <r>
      <t>Հարկային եկամուտներ և պետական տուրքեր</t>
    </r>
    <r>
      <rPr>
        <sz val="10"/>
        <rFont val="GHEA Grapalat"/>
        <family val="3"/>
      </rPr>
      <t xml:space="preserve"> </t>
    </r>
  </si>
  <si>
    <t>Հարկային եկամուտներ</t>
  </si>
  <si>
    <t>Պետական տուրք</t>
  </si>
  <si>
    <t>Պաշտոնական դրամաշնորհներ</t>
  </si>
  <si>
    <t>Այլ եկամուտներ</t>
  </si>
  <si>
    <t>ԸՆԴԱՄԵՆԸ ԾԱԽՍԵՐ</t>
  </si>
  <si>
    <t>Ընթացիկ ծախսեր</t>
  </si>
  <si>
    <t>Ավելացված արժեքի հարկ</t>
  </si>
  <si>
    <t>Ակցիզային հարկ</t>
  </si>
  <si>
    <t>Շահութահարկ</t>
  </si>
  <si>
    <t>Մաքսատուրք</t>
  </si>
  <si>
    <t>Եկամտային հարկ</t>
  </si>
  <si>
    <t>Շրջանառության հարկ</t>
  </si>
  <si>
    <t>Սոցիալական վճար (կուտակային կենսաթոշակի գծով)</t>
  </si>
  <si>
    <t>Բնապահպանական հարկ և բնօգտագործման վճար</t>
  </si>
  <si>
    <t>Այլ հարկեր</t>
  </si>
  <si>
    <t>Աշխատավարձ</t>
  </si>
  <si>
    <t>Ծառայությունների և ապրանքների ձեռք բերում</t>
  </si>
  <si>
    <t>Տոկոսավճարներ, այդ թվում`</t>
  </si>
  <si>
    <t>Ներքին տոկոսավճարներ</t>
  </si>
  <si>
    <t>Արտաքին տոկոսավճարներ</t>
  </si>
  <si>
    <t>Սուբսիդիաներ</t>
  </si>
  <si>
    <t>Դրամաշնորհներ</t>
  </si>
  <si>
    <t>Սոցիալական նպաստներ և կենսաթոշակներ, այդ թվում`</t>
  </si>
  <si>
    <t>Նպաստներ</t>
  </si>
  <si>
    <t>Կենսաթոշակներ</t>
  </si>
  <si>
    <t>Այլ ծախսեր</t>
  </si>
  <si>
    <t>Ոչ ֆինանսական ակտիվների հետ գործառնություններ</t>
  </si>
  <si>
    <t>Ոչ ֆինանսական ակտիվների գծով ծախսեր</t>
  </si>
  <si>
    <t>Ոչ ֆինանսական ակտիվների օտարումից մուտքեր</t>
  </si>
  <si>
    <t>ԴԵՖԻՑԻՏԻ ՖԻՆԱՆՍԱՎՈՐՄԱՆ ԱՂԲՅՈՒՐՆԵՐԸ</t>
  </si>
  <si>
    <t>Արտաքին աղբյուրներ</t>
  </si>
  <si>
    <t>Ներքին աղբյուրներ</t>
  </si>
  <si>
    <t>Փոխառու զուտ միջոցներ</t>
  </si>
  <si>
    <t>Ֆինանսական զուտ ակտիվներ</t>
  </si>
  <si>
    <t>ԴԵՖԻՑԻՏ (ՀԱՎԵԼՈՒՐԴ)</t>
  </si>
  <si>
    <t>ՀՀ 2025թ. պետական բյուջեի ամսական (կուտակային) փաստացի ցուցանիշների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</si>
</sst>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##,##0.00;\(##,##0.00\);\-"/>
    <numFmt numFmtId="166" formatCode="_(* #,##0.0_);_(* \(#,##0.0\);_(* &quot;-&quot;??_);_(@_)"/>
  </numFmts>
  <fonts count="34" x14ac:knownFonts="1">
    <font>
      <sz val="10"/>
      <name val="Arial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10"/>
      <name val="Arial Armenian"/>
      <family val="2"/>
    </font>
    <font>
      <sz val="10"/>
      <name val="Arial"/>
      <family val="2"/>
    </font>
    <font>
      <b/>
      <sz val="11"/>
      <color indexed="52"/>
      <name val="Calibri"/>
      <family val="2"/>
      <charset val="1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1"/>
      <color indexed="63"/>
      <name val="Calibri"/>
      <family val="2"/>
      <charset val="1"/>
    </font>
    <font>
      <i/>
      <sz val="8"/>
      <name val="GHEA Grapalat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  <charset val="1"/>
    </font>
    <font>
      <sz val="8"/>
      <name val="GHEA Grapalat"/>
      <family val="2"/>
    </font>
    <font>
      <sz val="10"/>
      <name val="Times Armenian"/>
      <family val="1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8">
    <xf numFmtId="0" fontId="0" fillId="0" borderId="0"/>
    <xf numFmtId="43" fontId="22" fillId="0" borderId="0" applyFont="0" applyFill="0" applyBorder="0" applyAlignment="0" applyProtection="0"/>
    <xf numFmtId="0" fontId="23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4" fillId="34" borderId="10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35" borderId="10" applyNumberFormat="0" applyAlignment="0" applyProtection="0"/>
    <xf numFmtId="0" fontId="23" fillId="0" borderId="0"/>
    <xf numFmtId="0" fontId="23" fillId="0" borderId="0"/>
    <xf numFmtId="0" fontId="22" fillId="0" borderId="0"/>
    <xf numFmtId="0" fontId="26" fillId="0" borderId="0"/>
    <xf numFmtId="0" fontId="27" fillId="34" borderId="11" applyNumberForma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28" fillId="0" borderId="12" applyFill="0" applyProtection="0">
      <alignment horizontal="right" vertical="top"/>
    </xf>
    <xf numFmtId="0" fontId="29" fillId="0" borderId="0"/>
    <xf numFmtId="0" fontId="30" fillId="0" borderId="13" applyNumberFormat="0" applyFill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4" fillId="7" borderId="7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1" fillId="0" borderId="0">
      <alignment horizontal="left" vertical="top" wrapText="1"/>
    </xf>
    <xf numFmtId="0" fontId="32" fillId="0" borderId="0"/>
    <xf numFmtId="0" fontId="32" fillId="0" borderId="0"/>
    <xf numFmtId="0" fontId="32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3" fillId="8" borderId="8" applyNumberFormat="0" applyFont="0" applyAlignment="0" applyProtection="0"/>
    <xf numFmtId="0" fontId="13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</cellStyleXfs>
  <cellXfs count="18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164" fontId="20" fillId="0" borderId="0" xfId="1" applyNumberFormat="1" applyFont="1" applyFill="1"/>
    <xf numFmtId="0" fontId="21" fillId="0" borderId="0" xfId="0" applyFont="1" applyFill="1" applyAlignment="1">
      <alignment horizontal="centerContinuous" vertical="center" wrapText="1"/>
    </xf>
    <xf numFmtId="0" fontId="20" fillId="0" borderId="14" xfId="0" applyFont="1" applyFill="1" applyBorder="1"/>
    <xf numFmtId="0" fontId="21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horizontal="left" wrapText="1" indent="1"/>
    </xf>
    <xf numFmtId="0" fontId="20" fillId="0" borderId="14" xfId="0" applyFont="1" applyFill="1" applyBorder="1" applyAlignment="1">
      <alignment horizontal="left" wrapText="1" indent="2"/>
    </xf>
    <xf numFmtId="0" fontId="20" fillId="0" borderId="14" xfId="0" applyFont="1" applyFill="1" applyBorder="1" applyAlignment="1">
      <alignment horizontal="left" wrapText="1" indent="1"/>
    </xf>
    <xf numFmtId="0" fontId="19" fillId="33" borderId="14" xfId="0" applyFont="1" applyFill="1" applyBorder="1" applyAlignment="1">
      <alignment horizontal="center" vertical="center" wrapText="1"/>
    </xf>
    <xf numFmtId="166" fontId="21" fillId="0" borderId="14" xfId="1" applyNumberFormat="1" applyFont="1" applyFill="1" applyBorder="1" applyAlignment="1">
      <alignment horizontal="right" wrapText="1"/>
    </xf>
    <xf numFmtId="166" fontId="19" fillId="0" borderId="14" xfId="1" applyNumberFormat="1" applyFont="1" applyFill="1" applyBorder="1" applyAlignment="1">
      <alignment horizontal="right" wrapText="1"/>
    </xf>
    <xf numFmtId="166" fontId="20" fillId="0" borderId="14" xfId="1" applyNumberFormat="1" applyFont="1" applyFill="1" applyBorder="1" applyAlignment="1">
      <alignment horizontal="right" wrapText="1"/>
    </xf>
    <xf numFmtId="166" fontId="19" fillId="0" borderId="14" xfId="1" applyNumberFormat="1" applyFont="1" applyFill="1" applyBorder="1" applyAlignment="1">
      <alignment horizontal="right"/>
    </xf>
    <xf numFmtId="0" fontId="20" fillId="0" borderId="0" xfId="0" applyFont="1" applyFill="1" applyAlignment="1">
      <alignment wrapText="1"/>
    </xf>
    <xf numFmtId="0" fontId="19" fillId="0" borderId="0" xfId="0" applyFont="1" applyFill="1" applyAlignment="1">
      <alignment horizontal="centerContinuous" vertical="center" wrapText="1"/>
    </xf>
  </cellXfs>
  <cellStyles count="128">
    <cellStyle name="_Sheet2" xfId="2"/>
    <cellStyle name="20% - Акцент1 2" xfId="3"/>
    <cellStyle name="20% - Акцент1 2 2" xfId="4"/>
    <cellStyle name="20% - Акцент1 2 2 2" xfId="92"/>
    <cellStyle name="20% - Акцент1 2 3" xfId="5"/>
    <cellStyle name="20% - Акцент1 2 3 2" xfId="93"/>
    <cellStyle name="20% - Акцент1 2 4" xfId="91"/>
    <cellStyle name="20% - Акцент2 2" xfId="6"/>
    <cellStyle name="20% - Акцент2 2 2" xfId="7"/>
    <cellStyle name="20% - Акцент2 2 2 2" xfId="95"/>
    <cellStyle name="20% - Акцент2 2 3" xfId="8"/>
    <cellStyle name="20% - Акцент2 2 3 2" xfId="96"/>
    <cellStyle name="20% - Акцент2 2 4" xfId="94"/>
    <cellStyle name="20% - Акцент3 2" xfId="9"/>
    <cellStyle name="20% - Акцент3 2 2" xfId="10"/>
    <cellStyle name="20% - Акцент3 2 2 2" xfId="98"/>
    <cellStyle name="20% - Акцент3 2 3" xfId="11"/>
    <cellStyle name="20% - Акцент3 2 3 2" xfId="99"/>
    <cellStyle name="20% - Акцент3 2 4" xfId="97"/>
    <cellStyle name="20% - Акцент4 2" xfId="12"/>
    <cellStyle name="20% - Акцент4 2 2" xfId="13"/>
    <cellStyle name="20% - Акцент4 2 2 2" xfId="101"/>
    <cellStyle name="20% - Акцент4 2 3" xfId="14"/>
    <cellStyle name="20% - Акцент4 2 3 2" xfId="102"/>
    <cellStyle name="20% - Акцент4 2 4" xfId="100"/>
    <cellStyle name="20% - Акцент5 2" xfId="15"/>
    <cellStyle name="20% - Акцент5 2 2" xfId="16"/>
    <cellStyle name="20% - Акцент5 2 2 2" xfId="104"/>
    <cellStyle name="20% - Акцент5 2 3" xfId="17"/>
    <cellStyle name="20% - Акцент5 2 3 2" xfId="105"/>
    <cellStyle name="20% - Акцент5 2 4" xfId="103"/>
    <cellStyle name="20% - Акцент6 2" xfId="18"/>
    <cellStyle name="20% - Акцент6 2 2" xfId="19"/>
    <cellStyle name="20% - Акцент6 2 2 2" xfId="107"/>
    <cellStyle name="20% - Акцент6 2 3" xfId="20"/>
    <cellStyle name="20% - Акцент6 2 3 2" xfId="108"/>
    <cellStyle name="20% - Акцент6 2 4" xfId="106"/>
    <cellStyle name="40% - Акцент1 2" xfId="21"/>
    <cellStyle name="40% - Акцент1 2 2" xfId="22"/>
    <cellStyle name="40% - Акцент1 2 2 2" xfId="110"/>
    <cellStyle name="40% - Акцент1 2 3" xfId="23"/>
    <cellStyle name="40% - Акцент1 2 3 2" xfId="111"/>
    <cellStyle name="40% - Акцент1 2 4" xfId="109"/>
    <cellStyle name="40% - Акцент2 2" xfId="24"/>
    <cellStyle name="40% - Акцент2 2 2" xfId="25"/>
    <cellStyle name="40% - Акцент2 2 2 2" xfId="113"/>
    <cellStyle name="40% - Акцент2 2 3" xfId="26"/>
    <cellStyle name="40% - Акцент2 2 3 2" xfId="114"/>
    <cellStyle name="40% - Акцент2 2 4" xfId="112"/>
    <cellStyle name="40% - Акцент3 2" xfId="27"/>
    <cellStyle name="40% - Акцент3 2 2" xfId="28"/>
    <cellStyle name="40% - Акцент3 2 2 2" xfId="116"/>
    <cellStyle name="40% - Акцент3 2 3" xfId="29"/>
    <cellStyle name="40% - Акцент3 2 3 2" xfId="117"/>
    <cellStyle name="40% - Акцент3 2 4" xfId="115"/>
    <cellStyle name="40% - Акцент4 2" xfId="30"/>
    <cellStyle name="40% - Акцент4 2 2" xfId="31"/>
    <cellStyle name="40% - Акцент4 2 2 2" xfId="119"/>
    <cellStyle name="40% - Акцент4 2 3" xfId="32"/>
    <cellStyle name="40% - Акцент4 2 3 2" xfId="120"/>
    <cellStyle name="40% - Акцент4 2 4" xfId="118"/>
    <cellStyle name="40% - Акцент5 2" xfId="33"/>
    <cellStyle name="40% - Акцент5 2 2" xfId="34"/>
    <cellStyle name="40% - Акцент5 2 2 2" xfId="122"/>
    <cellStyle name="40% - Акцент5 2 3" xfId="35"/>
    <cellStyle name="40% - Акцент5 2 3 2" xfId="123"/>
    <cellStyle name="40% - Акцент5 2 4" xfId="121"/>
    <cellStyle name="40% - Акцент6 2" xfId="36"/>
    <cellStyle name="40% - Акцент6 2 2" xfId="37"/>
    <cellStyle name="40% - Акцент6 2 2 2" xfId="125"/>
    <cellStyle name="40% - Акцент6 2 3" xfId="38"/>
    <cellStyle name="40% - Акцент6 2 3 2" xfId="126"/>
    <cellStyle name="40% - Акцент6 2 4" xfId="124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Calculation 2" xfId="45"/>
    <cellStyle name="Comma" xfId="1" builtinId="3"/>
    <cellStyle name="Comma 2" xfId="46"/>
    <cellStyle name="Comma 3" xfId="47"/>
    <cellStyle name="Comma 3 2" xfId="48"/>
    <cellStyle name="Comma 4" xfId="49"/>
    <cellStyle name="Comma 4 2" xfId="50"/>
    <cellStyle name="Comma 5" xfId="51"/>
    <cellStyle name="Comma 7" xfId="52"/>
    <cellStyle name="Input 2" xfId="53"/>
    <cellStyle name="Normal" xfId="0" builtinId="0"/>
    <cellStyle name="Normal 2" xfId="54"/>
    <cellStyle name="Normal 3" xfId="55"/>
    <cellStyle name="Normal 4" xfId="56"/>
    <cellStyle name="Normal 5" xfId="57"/>
    <cellStyle name="Normal 5 2" xfId="127"/>
    <cellStyle name="Output 2" xfId="58"/>
    <cellStyle name="Percent 2" xfId="59"/>
    <cellStyle name="Percent 3" xfId="60"/>
    <cellStyle name="SN_it" xfId="61"/>
    <cellStyle name="Style 1" xfId="62"/>
    <cellStyle name="Total 2" xfId="63"/>
    <cellStyle name="Акцент1 2" xfId="64"/>
    <cellStyle name="Акцент2 2" xfId="65"/>
    <cellStyle name="Акцент3 2" xfId="66"/>
    <cellStyle name="Акцент4 2" xfId="67"/>
    <cellStyle name="Акцент5 2" xfId="68"/>
    <cellStyle name="Акцент6 2" xfId="69"/>
    <cellStyle name="Ввод  2" xfId="70"/>
    <cellStyle name="Вывод 2" xfId="71"/>
    <cellStyle name="Вычисление 2" xfId="72"/>
    <cellStyle name="Заголовок 1 2" xfId="73"/>
    <cellStyle name="Заголовок 2 2" xfId="74"/>
    <cellStyle name="Заголовок 3 2" xfId="75"/>
    <cellStyle name="Заголовок 4 2" xfId="76"/>
    <cellStyle name="Итог 2" xfId="77"/>
    <cellStyle name="Контрольная ячейка 2" xfId="78"/>
    <cellStyle name="Название 2" xfId="79"/>
    <cellStyle name="Нейтральный 2" xfId="80"/>
    <cellStyle name="Обычный 2" xfId="81"/>
    <cellStyle name="Обычный 3" xfId="82"/>
    <cellStyle name="Обычный 4" xfId="83"/>
    <cellStyle name="Обычный 4 2" xfId="84"/>
    <cellStyle name="Плохой 2" xfId="85"/>
    <cellStyle name="Пояснение 2" xfId="86"/>
    <cellStyle name="Примечание 2" xfId="87"/>
    <cellStyle name="Связанная ячейка 2" xfId="88"/>
    <cellStyle name="Текст предупреждения 2" xfId="89"/>
    <cellStyle name="Хороший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3"/>
  <sheetViews>
    <sheetView showGridLines="0" tabSelected="1" zoomScaleNormal="100" workbookViewId="0">
      <selection activeCell="A5" sqref="A5"/>
    </sheetView>
  </sheetViews>
  <sheetFormatPr defaultRowHeight="13.5" x14ac:dyDescent="0.25"/>
  <cols>
    <col min="1" max="1" width="46.42578125" style="1" customWidth="1"/>
    <col min="2" max="2" width="13.5703125" style="1" customWidth="1"/>
    <col min="3" max="16384" width="9.140625" style="1"/>
  </cols>
  <sheetData>
    <row r="1" spans="1:2" ht="16.5" x14ac:dyDescent="0.25">
      <c r="A1" s="4" t="s">
        <v>0</v>
      </c>
      <c r="B1" s="4"/>
    </row>
    <row r="2" spans="1:2" ht="30" customHeight="1" x14ac:dyDescent="0.25">
      <c r="A2" s="4" t="s">
        <v>40</v>
      </c>
      <c r="B2" s="4"/>
    </row>
    <row r="3" spans="1:2" ht="14.25" x14ac:dyDescent="0.25">
      <c r="A3" s="17" t="s">
        <v>1</v>
      </c>
      <c r="B3" s="17"/>
    </row>
    <row r="5" spans="1:2" s="2" customFormat="1" ht="34.5" customHeight="1" x14ac:dyDescent="0.25">
      <c r="A5" s="5"/>
      <c r="B5" s="11" t="s">
        <v>2</v>
      </c>
    </row>
    <row r="6" spans="1:2" ht="16.5" x14ac:dyDescent="0.3">
      <c r="A6" s="6" t="s">
        <v>3</v>
      </c>
      <c r="B6" s="12">
        <f>B7+B19+B20</f>
        <v>238555.81659999996</v>
      </c>
    </row>
    <row r="7" spans="1:2" ht="15" customHeight="1" x14ac:dyDescent="0.25">
      <c r="A7" s="7" t="s">
        <v>4</v>
      </c>
      <c r="B7" s="13">
        <f>B8+B18</f>
        <v>232839.74275999996</v>
      </c>
    </row>
    <row r="8" spans="1:2" ht="14.25" x14ac:dyDescent="0.25">
      <c r="A8" s="8" t="s">
        <v>5</v>
      </c>
      <c r="B8" s="13">
        <f>SUM(B9:B17)</f>
        <v>227608.78175999995</v>
      </c>
    </row>
    <row r="9" spans="1:2" x14ac:dyDescent="0.25">
      <c r="A9" s="9" t="s">
        <v>11</v>
      </c>
      <c r="B9" s="14">
        <v>86785.926859999992</v>
      </c>
    </row>
    <row r="10" spans="1:2" x14ac:dyDescent="0.25">
      <c r="A10" s="9" t="s">
        <v>12</v>
      </c>
      <c r="B10" s="14">
        <v>16368.868808000001</v>
      </c>
    </row>
    <row r="11" spans="1:2" x14ac:dyDescent="0.25">
      <c r="A11" s="9" t="s">
        <v>13</v>
      </c>
      <c r="B11" s="14">
        <v>17988.115775999999</v>
      </c>
    </row>
    <row r="12" spans="1:2" x14ac:dyDescent="0.25">
      <c r="A12" s="9" t="s">
        <v>14</v>
      </c>
      <c r="B12" s="14">
        <v>6520.7150799999999</v>
      </c>
    </row>
    <row r="13" spans="1:2" x14ac:dyDescent="0.25">
      <c r="A13" s="9" t="s">
        <v>15</v>
      </c>
      <c r="B13" s="14">
        <v>63941.941500000001</v>
      </c>
    </row>
    <row r="14" spans="1:2" x14ac:dyDescent="0.25">
      <c r="A14" s="9" t="s">
        <v>16</v>
      </c>
      <c r="B14" s="14">
        <v>15431.261920000001</v>
      </c>
    </row>
    <row r="15" spans="1:2" ht="27" x14ac:dyDescent="0.25">
      <c r="A15" s="9" t="s">
        <v>17</v>
      </c>
      <c r="B15" s="14">
        <v>10970.082420000001</v>
      </c>
    </row>
    <row r="16" spans="1:2" ht="27" x14ac:dyDescent="0.25">
      <c r="A16" s="9" t="s">
        <v>18</v>
      </c>
      <c r="B16" s="14">
        <v>3624.32116</v>
      </c>
    </row>
    <row r="17" spans="1:2" x14ac:dyDescent="0.25">
      <c r="A17" s="9" t="s">
        <v>19</v>
      </c>
      <c r="B17" s="14">
        <v>5977.5482360000005</v>
      </c>
    </row>
    <row r="18" spans="1:2" ht="14.25" customHeight="1" x14ac:dyDescent="0.25">
      <c r="A18" s="8" t="s">
        <v>6</v>
      </c>
      <c r="B18" s="13">
        <v>5230.9610000000002</v>
      </c>
    </row>
    <row r="19" spans="1:2" ht="14.25" x14ac:dyDescent="0.25">
      <c r="A19" s="7" t="s">
        <v>7</v>
      </c>
      <c r="B19" s="13">
        <v>742.23766999999998</v>
      </c>
    </row>
    <row r="20" spans="1:2" ht="14.25" x14ac:dyDescent="0.25">
      <c r="A20" s="7" t="s">
        <v>8</v>
      </c>
      <c r="B20" s="13">
        <v>4973.8361700000005</v>
      </c>
    </row>
    <row r="21" spans="1:2" ht="14.25" x14ac:dyDescent="0.25">
      <c r="A21" s="7"/>
      <c r="B21" s="13"/>
    </row>
    <row r="22" spans="1:2" ht="16.5" x14ac:dyDescent="0.3">
      <c r="A22" s="6" t="s">
        <v>9</v>
      </c>
      <c r="B22" s="12">
        <f t="shared" ref="B22" si="0">B23+B35</f>
        <v>138509.19852000001</v>
      </c>
    </row>
    <row r="23" spans="1:2" ht="14.25" x14ac:dyDescent="0.25">
      <c r="A23" s="7" t="s">
        <v>10</v>
      </c>
      <c r="B23" s="13">
        <f t="shared" ref="B23" si="1">B24+B25+B26+B29+B30+B31+B34</f>
        <v>119926.43292000001</v>
      </c>
    </row>
    <row r="24" spans="1:2" x14ac:dyDescent="0.25">
      <c r="A24" s="10" t="s">
        <v>20</v>
      </c>
      <c r="B24" s="14">
        <v>11405.155130000001</v>
      </c>
    </row>
    <row r="25" spans="1:2" ht="15" customHeight="1" x14ac:dyDescent="0.25">
      <c r="A25" s="10" t="s">
        <v>21</v>
      </c>
      <c r="B25" s="14">
        <v>2517.7272200000002</v>
      </c>
    </row>
    <row r="26" spans="1:2" x14ac:dyDescent="0.25">
      <c r="A26" s="10" t="s">
        <v>22</v>
      </c>
      <c r="B26" s="14">
        <f t="shared" ref="B26" si="2">B27+B28</f>
        <v>8401.0020999999997</v>
      </c>
    </row>
    <row r="27" spans="1:2" x14ac:dyDescent="0.25">
      <c r="A27" s="9" t="s">
        <v>23</v>
      </c>
      <c r="B27" s="14">
        <v>1195.55297</v>
      </c>
    </row>
    <row r="28" spans="1:2" x14ac:dyDescent="0.25">
      <c r="A28" s="9" t="s">
        <v>24</v>
      </c>
      <c r="B28" s="14">
        <v>7205.44913</v>
      </c>
    </row>
    <row r="29" spans="1:2" x14ac:dyDescent="0.25">
      <c r="A29" s="10" t="s">
        <v>25</v>
      </c>
      <c r="B29" s="14">
        <v>2866.4755400000004</v>
      </c>
    </row>
    <row r="30" spans="1:2" x14ac:dyDescent="0.25">
      <c r="A30" s="10" t="s">
        <v>26</v>
      </c>
      <c r="B30" s="14">
        <v>15766.03247</v>
      </c>
    </row>
    <row r="31" spans="1:2" ht="27" x14ac:dyDescent="0.25">
      <c r="A31" s="10" t="s">
        <v>27</v>
      </c>
      <c r="B31" s="14">
        <f t="shared" ref="B31" si="3">B32+B33</f>
        <v>70501.53231000001</v>
      </c>
    </row>
    <row r="32" spans="1:2" ht="15" customHeight="1" x14ac:dyDescent="0.25">
      <c r="A32" s="9" t="s">
        <v>28</v>
      </c>
      <c r="B32" s="14">
        <v>42661.792460000004</v>
      </c>
    </row>
    <row r="33" spans="1:2" x14ac:dyDescent="0.25">
      <c r="A33" s="9" t="s">
        <v>29</v>
      </c>
      <c r="B33" s="14">
        <v>27839.739850000002</v>
      </c>
    </row>
    <row r="34" spans="1:2" ht="15" customHeight="1" x14ac:dyDescent="0.25">
      <c r="A34" s="10" t="s">
        <v>30</v>
      </c>
      <c r="B34" s="14">
        <v>8468.5081499999997</v>
      </c>
    </row>
    <row r="35" spans="1:2" ht="28.5" x14ac:dyDescent="0.25">
      <c r="A35" s="7" t="s">
        <v>31</v>
      </c>
      <c r="B35" s="13">
        <f t="shared" ref="B35" si="4">B36+B37</f>
        <v>18582.765600000002</v>
      </c>
    </row>
    <row r="36" spans="1:2" x14ac:dyDescent="0.25">
      <c r="A36" s="10" t="s">
        <v>32</v>
      </c>
      <c r="B36" s="14">
        <v>18605.841250000001</v>
      </c>
    </row>
    <row r="37" spans="1:2" ht="16.5" customHeight="1" x14ac:dyDescent="0.25">
      <c r="A37" s="10" t="s">
        <v>33</v>
      </c>
      <c r="B37" s="14">
        <v>-23.075650000000003</v>
      </c>
    </row>
    <row r="38" spans="1:2" x14ac:dyDescent="0.25">
      <c r="A38" s="10"/>
      <c r="B38" s="14"/>
    </row>
    <row r="39" spans="1:2" ht="16.5" x14ac:dyDescent="0.3">
      <c r="A39" s="6" t="s">
        <v>39</v>
      </c>
      <c r="B39" s="12">
        <f>B22-B6</f>
        <v>-100046.61807999996</v>
      </c>
    </row>
    <row r="40" spans="1:2" ht="33" x14ac:dyDescent="0.3">
      <c r="A40" s="6" t="s">
        <v>34</v>
      </c>
      <c r="B40" s="12">
        <f t="shared" ref="B40" si="5">B41+B44</f>
        <v>-100046.61804999999</v>
      </c>
    </row>
    <row r="41" spans="1:2" ht="14.25" x14ac:dyDescent="0.25">
      <c r="A41" s="7" t="s">
        <v>36</v>
      </c>
      <c r="B41" s="15">
        <f t="shared" ref="B41" si="6">B42+B43</f>
        <v>-95340.617639999982</v>
      </c>
    </row>
    <row r="42" spans="1:2" x14ac:dyDescent="0.25">
      <c r="A42" s="10" t="s">
        <v>37</v>
      </c>
      <c r="B42" s="14">
        <v>31609.430090000002</v>
      </c>
    </row>
    <row r="43" spans="1:2" x14ac:dyDescent="0.25">
      <c r="A43" s="10" t="s">
        <v>38</v>
      </c>
      <c r="B43" s="14">
        <v>-126950.04772999999</v>
      </c>
    </row>
    <row r="44" spans="1:2" ht="14.25" x14ac:dyDescent="0.25">
      <c r="A44" s="7" t="s">
        <v>35</v>
      </c>
      <c r="B44" s="15">
        <f t="shared" ref="B44" si="7">B45+B46</f>
        <v>-4706.0004100000006</v>
      </c>
    </row>
    <row r="45" spans="1:2" x14ac:dyDescent="0.25">
      <c r="A45" s="10" t="s">
        <v>37</v>
      </c>
      <c r="B45" s="14">
        <v>-4377.9544100000003</v>
      </c>
    </row>
    <row r="46" spans="1:2" x14ac:dyDescent="0.25">
      <c r="A46" s="10" t="s">
        <v>38</v>
      </c>
      <c r="B46" s="14">
        <v>-328.04599999999999</v>
      </c>
    </row>
    <row r="49" spans="1:2" x14ac:dyDescent="0.25">
      <c r="A49" s="16"/>
      <c r="B49" s="16"/>
    </row>
    <row r="55" spans="1:2" ht="15" customHeight="1" x14ac:dyDescent="0.25"/>
    <row r="58" spans="1:2" ht="15" customHeight="1" x14ac:dyDescent="0.25"/>
    <row r="86" ht="46.5" customHeight="1" x14ac:dyDescent="0.25"/>
    <row r="87" ht="22.5" customHeight="1" x14ac:dyDescent="0.25"/>
    <row r="88" ht="14.25" customHeight="1" x14ac:dyDescent="0.25"/>
    <row r="89" ht="15.75" customHeigh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113" ht="36.75" customHeight="1" x14ac:dyDescent="0.25"/>
  </sheetData>
  <printOptions gridLines="1"/>
  <pageMargins left="0.78" right="0.25" top="0.37" bottom="0.42" header="0.3" footer="0.3"/>
  <pageSetup paperSize="9" orientation="portrait" horizontalDpi="4294967294" verticalDpi="4294967294" r:id="rId1"/>
  <headerFooter alignWithMargins="0"/>
  <ignoredErrors>
    <ignoredError sqref="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cp:lastPrinted>2025-02-26T12:05:33Z</cp:lastPrinted>
  <dcterms:created xsi:type="dcterms:W3CDTF">2022-02-21T11:33:35Z</dcterms:created>
  <dcterms:modified xsi:type="dcterms:W3CDTF">2025-02-26T12:09:52Z</dcterms:modified>
  <cp:keywords>https://mul2-minfin.gov.am/tasks/961470/oneclick?token=8ccffb8435a57fbb1c84789f52dc58e8</cp:keywords>
</cp:coreProperties>
</file>