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  <sheet name="Switch" sheetId="10" r:id="rId3"/>
  </sheets>
  <calcPr calcId="162913"/>
</workbook>
</file>

<file path=xl/calcChain.xml><?xml version="1.0" encoding="utf-8"?>
<calcChain xmlns="http://schemas.openxmlformats.org/spreadsheetml/2006/main">
  <c r="K6" i="10" l="1"/>
  <c r="G6" i="10"/>
  <c r="F6" i="10"/>
  <c r="E6" i="10"/>
  <c r="F6" i="9" l="1"/>
  <c r="H6" i="9" s="1"/>
  <c r="E6" i="9" l="1"/>
  <c r="G21" i="8" l="1"/>
  <c r="E21" i="8" l="1"/>
  <c r="F21" i="8"/>
  <c r="I21" i="8"/>
</calcChain>
</file>

<file path=xl/sharedStrings.xml><?xml version="1.0" encoding="utf-8"?>
<sst xmlns="http://schemas.openxmlformats.org/spreadsheetml/2006/main" count="73" uniqueCount="39">
  <si>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</si>
  <si>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</si>
  <si>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</si>
  <si>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</si>
  <si>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</si>
  <si>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</si>
  <si>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</si>
  <si>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</si>
  <si>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</si>
  <si>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</si>
  <si>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</si>
  <si>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</si>
  <si>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</si>
  <si>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</si>
  <si>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</si>
  <si>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</si>
  <si>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</si>
  <si>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</si>
  <si>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Government Treasury Securities Auctions</t>
  </si>
  <si>
    <t>AMGT5203B257</t>
  </si>
  <si>
    <t>Ընդամենը</t>
  </si>
  <si>
    <t>Government Treasury Securities Switch Auctions</t>
  </si>
  <si>
    <t>Buyback Bond ISIN</t>
  </si>
  <si>
    <t>Allocation bond ISIN</t>
  </si>
  <si>
    <t>Auction weighted average price (clean price)</t>
  </si>
  <si>
    <t>Allocation weighted average price (clean price)</t>
  </si>
  <si>
    <t>Buyback weighted average price (clean price)</t>
  </si>
  <si>
    <t>Amounts of the Total Accepted Bids</t>
  </si>
  <si>
    <t>Volume of repurchased bonds</t>
  </si>
  <si>
    <t>Net cash amount</t>
  </si>
  <si>
    <t>Maturity Date (Allocated bond)</t>
  </si>
  <si>
    <t>Maturity Date (Buybacked bond)</t>
  </si>
  <si>
    <t>AMGB1129A357</t>
  </si>
  <si>
    <t>AMGT52191260</t>
  </si>
  <si>
    <t>01.01.2025-28.02.2025</t>
  </si>
  <si>
    <t>AMGT52022267</t>
  </si>
  <si>
    <t>AMGN60294292</t>
  </si>
  <si>
    <t>AMGT5201C259</t>
  </si>
  <si>
    <t>AMGT52019255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</si>
</sst>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n">
        <color indexed="64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  <xf numFmtId="43" fontId="22" fillId="0" borderId="10" xfId="1" applyFont="1" applyFill="1" applyBorder="1" applyAlignment="1">
      <alignment vertical="center"/>
    </xf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1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zoomScale="106" zoomScaleNormal="10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3" sqref="B23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18</v>
      </c>
      <c r="C2" s="3"/>
      <c r="D2" s="4"/>
      <c r="G2" s="32" t="s">
        <v>34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45671</v>
      </c>
      <c r="B5" s="35">
        <v>45672</v>
      </c>
      <c r="C5" s="36" t="s">
        <v>32</v>
      </c>
      <c r="D5" s="36" t="s">
        <v>14</v>
      </c>
      <c r="E5" s="36">
        <v>70000000000</v>
      </c>
      <c r="F5" s="36">
        <v>46600000000</v>
      </c>
      <c r="G5" s="7">
        <v>36900000000</v>
      </c>
      <c r="H5" s="37">
        <v>95.6</v>
      </c>
      <c r="I5" s="33">
        <v>9.9670999999999996E-2</v>
      </c>
      <c r="J5" s="33">
        <v>9.9999000000000005E-2</v>
      </c>
      <c r="K5" s="35">
        <v>49611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45672</v>
      </c>
      <c r="B6" s="35">
        <v>45672</v>
      </c>
      <c r="C6" s="36" t="s">
        <v>32</v>
      </c>
      <c r="D6" s="36" t="s">
        <v>16</v>
      </c>
      <c r="E6" s="36">
        <v>2000</v>
      </c>
      <c r="F6" s="36">
        <v>2000</v>
      </c>
      <c r="G6" s="7">
        <v>2000</v>
      </c>
      <c r="H6" s="37">
        <v>95.6</v>
      </c>
      <c r="I6" s="33">
        <v>9.9670999999999996E-2</v>
      </c>
      <c r="J6" s="33"/>
      <c r="K6" s="35">
        <v>49611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45677</v>
      </c>
      <c r="B7" s="35">
        <v>45678</v>
      </c>
      <c r="C7" s="36" t="s">
        <v>33</v>
      </c>
      <c r="D7" s="36" t="s">
        <v>14</v>
      </c>
      <c r="E7" s="36">
        <v>5000000000</v>
      </c>
      <c r="F7" s="36">
        <v>12530000000</v>
      </c>
      <c r="G7" s="7">
        <v>5000000000</v>
      </c>
      <c r="H7" s="37">
        <v>91.88</v>
      </c>
      <c r="I7" s="33">
        <v>8.7681999999999996E-2</v>
      </c>
      <c r="J7" s="33">
        <v>8.8098999999999997E-2</v>
      </c>
      <c r="K7" s="35">
        <v>46041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45678</v>
      </c>
      <c r="B8" s="35">
        <v>45678</v>
      </c>
      <c r="C8" s="36" t="s">
        <v>33</v>
      </c>
      <c r="D8" s="36" t="s">
        <v>17</v>
      </c>
      <c r="E8" s="36">
        <v>1000000000</v>
      </c>
      <c r="F8" s="36">
        <v>300000000</v>
      </c>
      <c r="G8" s="7">
        <v>300000000</v>
      </c>
      <c r="H8" s="37">
        <v>91.88</v>
      </c>
      <c r="I8" s="33">
        <v>8.7681999999999996E-2</v>
      </c>
      <c r="J8" s="33"/>
      <c r="K8" s="35">
        <v>46041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45684</v>
      </c>
      <c r="B9" s="35">
        <v>45684</v>
      </c>
      <c r="C9" s="36" t="s">
        <v>19</v>
      </c>
      <c r="D9" s="36" t="s">
        <v>14</v>
      </c>
      <c r="E9" s="36">
        <v>5000000000</v>
      </c>
      <c r="F9" s="36">
        <v>13628000000</v>
      </c>
      <c r="G9" s="7">
        <v>5000000000</v>
      </c>
      <c r="H9" s="37">
        <v>93.85</v>
      </c>
      <c r="I9" s="33">
        <v>8.4281999999999996E-2</v>
      </c>
      <c r="J9" s="33">
        <v>8.6097999999999994E-2</v>
      </c>
      <c r="K9" s="35">
        <v>45964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45691</v>
      </c>
      <c r="B10" s="35">
        <v>45692</v>
      </c>
      <c r="C10" s="36" t="s">
        <v>35</v>
      </c>
      <c r="D10" s="36" t="s">
        <v>14</v>
      </c>
      <c r="E10" s="36">
        <v>5000000000</v>
      </c>
      <c r="F10" s="36">
        <v>17532000000</v>
      </c>
      <c r="G10" s="7">
        <v>5000000000</v>
      </c>
      <c r="H10" s="37">
        <v>92.04</v>
      </c>
      <c r="I10" s="33">
        <v>8.5782999999999998E-2</v>
      </c>
      <c r="J10" s="33">
        <v>8.6900000000000005E-2</v>
      </c>
      <c r="K10" s="35">
        <v>46055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45692</v>
      </c>
      <c r="B11" s="35">
        <v>45692</v>
      </c>
      <c r="C11" s="36" t="s">
        <v>35</v>
      </c>
      <c r="D11" s="36" t="s">
        <v>17</v>
      </c>
      <c r="E11" s="36">
        <v>1000000000</v>
      </c>
      <c r="F11" s="36">
        <v>400000000</v>
      </c>
      <c r="G11" s="7">
        <v>400000000</v>
      </c>
      <c r="H11" s="37">
        <v>92.04</v>
      </c>
      <c r="I11" s="33">
        <v>8.5782999999999998E-2</v>
      </c>
      <c r="J11" s="33"/>
      <c r="K11" s="35">
        <v>46055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45699</v>
      </c>
      <c r="B12" s="35">
        <v>45700</v>
      </c>
      <c r="C12" s="36" t="s">
        <v>36</v>
      </c>
      <c r="D12" s="36" t="s">
        <v>14</v>
      </c>
      <c r="E12" s="36">
        <v>30000000000</v>
      </c>
      <c r="F12" s="36">
        <v>55486000000</v>
      </c>
      <c r="G12" s="7">
        <v>30000000000</v>
      </c>
      <c r="H12" s="37">
        <v>98.42</v>
      </c>
      <c r="I12" s="33">
        <v>9.7988000000000006E-2</v>
      </c>
      <c r="J12" s="33">
        <v>9.8799999999999999E-2</v>
      </c>
      <c r="K12" s="35">
        <v>47237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45700</v>
      </c>
      <c r="B13" s="35">
        <v>45700</v>
      </c>
      <c r="C13" s="36" t="s">
        <v>36</v>
      </c>
      <c r="D13" s="36" t="s">
        <v>17</v>
      </c>
      <c r="E13" s="36">
        <v>6000000000</v>
      </c>
      <c r="F13" s="36">
        <v>5940000000</v>
      </c>
      <c r="G13" s="7">
        <v>5940000000</v>
      </c>
      <c r="H13" s="37">
        <v>98.42</v>
      </c>
      <c r="I13" s="33">
        <v>9.7988000000000006E-2</v>
      </c>
      <c r="J13" s="33"/>
      <c r="K13" s="35">
        <v>47237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45700</v>
      </c>
      <c r="B14" s="35">
        <v>45700</v>
      </c>
      <c r="C14" s="36" t="s">
        <v>36</v>
      </c>
      <c r="D14" s="36" t="s">
        <v>16</v>
      </c>
      <c r="E14" s="36">
        <v>1753000000</v>
      </c>
      <c r="F14" s="36">
        <v>1753000000</v>
      </c>
      <c r="G14" s="7">
        <v>1753000000</v>
      </c>
      <c r="H14" s="37">
        <v>98.42</v>
      </c>
      <c r="I14" s="33">
        <v>9.7988000000000006E-2</v>
      </c>
      <c r="J14" s="33"/>
      <c r="K14" s="35">
        <v>47237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45705</v>
      </c>
      <c r="B15" s="35">
        <v>45706</v>
      </c>
      <c r="C15" s="36" t="s">
        <v>37</v>
      </c>
      <c r="D15" s="36" t="s">
        <v>14</v>
      </c>
      <c r="E15" s="36">
        <v>5000000000</v>
      </c>
      <c r="F15" s="36">
        <v>18900000000</v>
      </c>
      <c r="G15" s="7">
        <v>5000000000</v>
      </c>
      <c r="H15" s="37">
        <v>93.79</v>
      </c>
      <c r="I15" s="33">
        <v>8.3278000000000005E-2</v>
      </c>
      <c r="J15" s="33">
        <v>8.3769999999999997E-2</v>
      </c>
      <c r="K15" s="35">
        <v>45992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45706</v>
      </c>
      <c r="B16" s="35">
        <v>45706</v>
      </c>
      <c r="C16" s="36" t="s">
        <v>37</v>
      </c>
      <c r="D16" s="36" t="s">
        <v>17</v>
      </c>
      <c r="E16" s="36">
        <v>1000000000</v>
      </c>
      <c r="F16" s="36">
        <v>1000000000</v>
      </c>
      <c r="G16" s="7">
        <v>1000000000</v>
      </c>
      <c r="H16" s="37">
        <v>93.79</v>
      </c>
      <c r="I16" s="33">
        <v>8.3278000000000005E-2</v>
      </c>
      <c r="J16" s="33"/>
      <c r="K16" s="35">
        <v>45992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45712</v>
      </c>
      <c r="B17" s="35">
        <v>45713</v>
      </c>
      <c r="C17" s="36" t="s">
        <v>38</v>
      </c>
      <c r="D17" s="36" t="s">
        <v>14</v>
      </c>
      <c r="E17" s="36">
        <v>3000000000</v>
      </c>
      <c r="F17" s="36">
        <v>10000000000</v>
      </c>
      <c r="G17" s="7">
        <v>3000000000</v>
      </c>
      <c r="H17" s="37">
        <v>95.97</v>
      </c>
      <c r="I17" s="33">
        <v>8.0453999999999998E-2</v>
      </c>
      <c r="J17" s="33">
        <v>8.0909999999999996E-2</v>
      </c>
      <c r="K17" s="35">
        <v>45901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45713</v>
      </c>
      <c r="B18" s="35">
        <v>45713</v>
      </c>
      <c r="C18" s="36" t="s">
        <v>38</v>
      </c>
      <c r="D18" s="36" t="s">
        <v>17</v>
      </c>
      <c r="E18" s="36">
        <v>600000000</v>
      </c>
      <c r="F18" s="36">
        <v>600000000</v>
      </c>
      <c r="G18" s="7">
        <v>600000000</v>
      </c>
      <c r="H18" s="37">
        <v>95.97</v>
      </c>
      <c r="I18" s="33">
        <v>8.0453999999999998E-2</v>
      </c>
      <c r="J18" s="33"/>
      <c r="K18" s="35">
        <v>45901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45713</v>
      </c>
      <c r="B19" s="35">
        <v>45713</v>
      </c>
      <c r="C19" s="36" t="s">
        <v>38</v>
      </c>
      <c r="D19" s="36" t="s">
        <v>16</v>
      </c>
      <c r="E19" s="36">
        <v>31820000</v>
      </c>
      <c r="F19" s="36">
        <v>31820000</v>
      </c>
      <c r="G19" s="7">
        <v>31820000</v>
      </c>
      <c r="H19" s="37">
        <v>95.97</v>
      </c>
      <c r="I19" s="33">
        <v>8.0453999999999998E-2</v>
      </c>
      <c r="J19" s="33"/>
      <c r="K19" s="35">
        <v>45901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ht="16.5" customHeight="1" x14ac:dyDescent="0.3">
      <c r="A20" s="29"/>
      <c r="B20" s="27"/>
      <c r="C20" s="6"/>
      <c r="D20" s="26"/>
      <c r="E20" s="7"/>
      <c r="F20" s="7"/>
      <c r="G20" s="7"/>
      <c r="H20" s="19"/>
      <c r="I20" s="8"/>
      <c r="J20" s="8"/>
      <c r="K20" s="27"/>
      <c r="L20" s="28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7" s="14" customFormat="1" ht="16.5" customHeight="1" x14ac:dyDescent="0.3">
      <c r="A21" s="10" t="s">
        <v>15</v>
      </c>
      <c r="B21" s="11"/>
      <c r="C21" s="11"/>
      <c r="D21" s="11"/>
      <c r="E21" s="12">
        <f>SUM(E5:E20)</f>
        <v>134384822000</v>
      </c>
      <c r="F21" s="31">
        <f>SUM(F5:F20)</f>
        <v>184700822000</v>
      </c>
      <c r="G21" s="31">
        <f>SUM(G5:G20)</f>
        <v>99924822000</v>
      </c>
      <c r="H21" s="11"/>
      <c r="I21" s="13">
        <f>SUMPRODUCT(G5:G20,I5:I20)/G21</f>
        <v>9.5196937449856051E-2</v>
      </c>
      <c r="J21" s="11"/>
      <c r="K21" s="11"/>
      <c r="L21" s="15"/>
      <c r="M21" s="15"/>
      <c r="N21" s="15"/>
      <c r="O21" s="15"/>
      <c r="P21" s="15"/>
      <c r="Q21" s="15"/>
      <c r="R21" s="15"/>
      <c r="S21" s="15"/>
      <c r="T21" s="15"/>
    </row>
    <row r="22" spans="1:27" x14ac:dyDescent="0.3">
      <c r="A22" s="16"/>
      <c r="B22" s="16"/>
      <c r="C22" s="17"/>
      <c r="D22" s="17"/>
      <c r="E22" s="17"/>
      <c r="F22" s="18"/>
      <c r="G22" s="34"/>
      <c r="I22" s="41"/>
    </row>
    <row r="23" spans="1:27" x14ac:dyDescent="0.3">
      <c r="A23" s="16"/>
      <c r="B23" s="16"/>
      <c r="C23" s="17"/>
      <c r="D23" s="17"/>
      <c r="E23" s="17"/>
      <c r="F23" s="18"/>
      <c r="G23" s="34"/>
      <c r="H23" s="34"/>
      <c r="I23" s="34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zoomScale="106" zoomScaleNormal="106" workbookViewId="0">
      <selection activeCell="D25" sqref="D25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34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x14ac:dyDescent="0.3">
      <c r="A5" s="21"/>
      <c r="B5" s="21"/>
      <c r="C5" s="6"/>
      <c r="D5" s="7"/>
      <c r="E5" s="7"/>
      <c r="F5" s="7"/>
      <c r="G5" s="20"/>
      <c r="H5" s="8"/>
      <c r="I5" s="8"/>
      <c r="J5" s="27"/>
    </row>
    <row r="6" spans="1:24" s="14" customFormat="1" ht="12.75" customHeight="1" x14ac:dyDescent="0.3">
      <c r="A6" s="10" t="s">
        <v>15</v>
      </c>
      <c r="B6" s="11"/>
      <c r="C6" s="11"/>
      <c r="D6" s="11"/>
      <c r="E6" s="12">
        <f>SUM(E5:E5)</f>
        <v>0</v>
      </c>
      <c r="F6" s="31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11" spans="1:24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24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24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24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G23" sqref="G23"/>
    </sheetView>
  </sheetViews>
  <sheetFormatPr defaultRowHeight="15" x14ac:dyDescent="0.2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2" width="14.140625" customWidth="1"/>
    <col min="13" max="13" width="16.140625" customWidth="1"/>
  </cols>
  <sheetData>
    <row r="2" spans="1:13" s="30" customFormat="1" ht="17.25" x14ac:dyDescent="0.3">
      <c r="A2" s="1" t="s">
        <v>21</v>
      </c>
      <c r="E2" s="5"/>
      <c r="H2" s="32" t="s">
        <v>34</v>
      </c>
    </row>
    <row r="3" spans="1:13" s="30" customFormat="1" ht="16.5" x14ac:dyDescent="0.3"/>
    <row r="4" spans="1:13" s="30" customFormat="1" ht="54" x14ac:dyDescent="0.3">
      <c r="A4" s="22" t="s">
        <v>0</v>
      </c>
      <c r="B4" s="22" t="s">
        <v>1</v>
      </c>
      <c r="C4" s="22" t="s">
        <v>23</v>
      </c>
      <c r="D4" s="22" t="s">
        <v>22</v>
      </c>
      <c r="E4" s="22" t="s">
        <v>4</v>
      </c>
      <c r="F4" s="22" t="s">
        <v>27</v>
      </c>
      <c r="G4" s="22" t="s">
        <v>28</v>
      </c>
      <c r="H4" s="22" t="s">
        <v>24</v>
      </c>
      <c r="I4" s="22" t="s">
        <v>25</v>
      </c>
      <c r="J4" s="22" t="s">
        <v>26</v>
      </c>
      <c r="K4" s="22" t="s">
        <v>29</v>
      </c>
      <c r="L4" s="22" t="s">
        <v>30</v>
      </c>
      <c r="M4" s="22" t="s">
        <v>31</v>
      </c>
    </row>
    <row r="5" spans="1:13" ht="16.5" customHeight="1" x14ac:dyDescent="0.25">
      <c r="A5" s="27"/>
      <c r="B5" s="27"/>
      <c r="C5" s="43"/>
      <c r="D5" s="43"/>
      <c r="E5" s="6"/>
      <c r="F5" s="6"/>
      <c r="G5" s="6"/>
      <c r="H5" s="42"/>
      <c r="I5" s="42"/>
      <c r="J5" s="42"/>
      <c r="K5" s="44"/>
      <c r="L5" s="27"/>
      <c r="M5" s="27"/>
    </row>
    <row r="6" spans="1:13" ht="16.5" customHeight="1" x14ac:dyDescent="0.25">
      <c r="A6" s="10" t="s">
        <v>20</v>
      </c>
      <c r="B6" s="11"/>
      <c r="C6" s="11"/>
      <c r="D6" s="11"/>
      <c r="E6" s="45">
        <f>SUM(E5:E5)</f>
        <v>0</v>
      </c>
      <c r="F6" s="45">
        <f>SUM(F5:F5)</f>
        <v>0</v>
      </c>
      <c r="G6" s="45">
        <f>SUM(G5:G5)</f>
        <v>0</v>
      </c>
      <c r="H6" s="11"/>
      <c r="I6" s="11"/>
      <c r="J6" s="11"/>
      <c r="K6" s="45">
        <f>SUM(K5:K5)</f>
        <v>0</v>
      </c>
      <c r="L6" s="11"/>
      <c r="M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Auction</vt:lpstr>
      <vt:lpstr>Buyback Auction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2025-03-05T06:20:06Z</dcterms:modified>
  <cp:keywords>https://mul2-minfin.gov.am/tasks/965124/oneclick?token=cc86ca3832f3beb4993ed8bf84d52456</cp:keywords>
</cp:coreProperties>
</file>