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Gorcarakan caxs" sheetId="1" r:id="rId1"/>
  </sheets>
  <definedNames>
    <definedName name="_xlnm.Print_Area" localSheetId="0">'Gorcarakan caxs'!$A$1:$N$314</definedName>
    <definedName name="_xlnm.Print_Titles" localSheetId="0">'Gorcarakan caxs'!$9:$12</definedName>
  </definedNames>
  <calcPr fullCalcOnLoad="1"/>
</workbook>
</file>

<file path=xl/sharedStrings.xml><?xml version="1.0" encoding="utf-8"?>
<sst xmlns="http://schemas.openxmlformats.org/spreadsheetml/2006/main" count="575" uniqueCount="214">
  <si>
    <t>0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</si>
  <si>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</si>
  <si>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</si>
  <si>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</si>
  <si>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</si>
  <si>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</si>
  <si>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</si>
  <si>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</si>
  <si>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</si>
  <si>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</si>
  <si>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</si>
  <si>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</si>
  <si>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</t>
  </si>
  <si>
    <t>8</t>
  </si>
  <si>
    <t>10</t>
  </si>
  <si>
    <t>11</t>
  </si>
  <si>
    <t xml:space="preserve"> X</t>
  </si>
  <si>
    <t>X</t>
  </si>
  <si>
    <t>3</t>
  </si>
  <si>
    <t>ՀԱՇՎԵՏՎՈՒԹՅՈՒՆ</t>
  </si>
  <si>
    <t xml:space="preserve"> (հազար դրամ)</t>
  </si>
  <si>
    <t>Տարեկան հաստատված պլան</t>
  </si>
  <si>
    <t>Տարեկան ճշտված պլան</t>
  </si>
  <si>
    <t>Փաստացի</t>
  </si>
  <si>
    <t>այդ թվում`</t>
  </si>
  <si>
    <t>ՀԱՏՎԱԾ  2</t>
  </si>
  <si>
    <t xml:space="preserve">ՀԱՄԱՅՆՔԻ ԲՅՈՒՋԵԻ ԾԱԽՍԵՐԻ ԿԱՏԱՐՄԱՆ ՎԵՐԱԲԵՐՅԱԼ </t>
  </si>
  <si>
    <t>(գործառական դասակարգմամբ)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</si>
  <si>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</si>
  <si>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</si>
  <si>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</si>
  <si>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</si>
  <si>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</si>
  <si>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</t>
  </si>
  <si>
    <t xml:space="preserve">   այդ թվում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</si>
  <si>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</si>
  <si>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</si>
  <si>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</si>
  <si>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</si>
  <si>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</si>
  <si>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</si>
  <si>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</si>
  <si>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</si>
  <si>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</si>
  <si>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</si>
  <si>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</si>
  <si>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</si>
  <si>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</si>
  <si>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</si>
  <si>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</si>
  <si>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</si>
  <si>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</si>
  <si>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</si>
  <si>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</si>
  <si>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</si>
  <si>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</si>
  <si>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</si>
  <si>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</si>
  <si>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</si>
  <si>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</si>
  <si>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</si>
  <si>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</si>
  <si>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</si>
  <si>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</si>
  <si>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</si>
  <si>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</si>
  <si>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</si>
  <si>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</si>
  <si>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</si>
  <si>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</si>
  <si>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</si>
  <si>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</si>
  <si>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</si>
  <si>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</si>
  <si>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</si>
  <si>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</si>
  <si>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</si>
  <si>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</si>
  <si>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</si>
  <si>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</si>
  <si>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</si>
  <si>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</si>
  <si>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</si>
  <si>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</si>
  <si>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</si>
  <si>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</si>
  <si>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</si>
  <si>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</si>
  <si>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</si>
  <si>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</si>
  <si>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</si>
  <si>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</si>
  <si>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</si>
  <si>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</si>
  <si>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</si>
  <si>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</si>
  <si>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</si>
  <si>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</si>
  <si>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</si>
  <si>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</si>
  <si>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</si>
  <si>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</si>
  <si>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</si>
  <si>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</si>
  <si>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</si>
  <si>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</si>
  <si>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</si>
  <si>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</si>
  <si>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</si>
  <si>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</si>
  <si>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</si>
  <si>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</si>
  <si>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</si>
  <si>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</si>
  <si>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</si>
  <si>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</si>
  <si>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</si>
  <si>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</si>
  <si>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</si>
  <si>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</si>
  <si>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</si>
  <si>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</si>
  <si>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</si>
  <si>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</si>
  <si>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</si>
  <si>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</si>
  <si>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</si>
  <si>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</si>
  <si>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</si>
  <si>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</si>
  <si>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</si>
  <si>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</si>
  <si>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</si>
  <si>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(տող2610+տող2620+տող2630+տող2640+տող2650+տող2660)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</si>
  <si>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</si>
  <si>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</si>
  <si>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</si>
  <si>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</si>
  <si>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</si>
  <si>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</si>
  <si>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</si>
  <si>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</si>
  <si>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</si>
  <si>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</si>
  <si>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</si>
  <si>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</si>
  <si>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</si>
  <si>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</si>
  <si>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</si>
  <si>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</si>
  <si>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</si>
  <si>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</si>
  <si>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</si>
  <si>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</si>
  <si>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</si>
  <si>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</si>
  <si>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</si>
  <si>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</si>
  <si>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</si>
  <si>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</si>
  <si>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</si>
  <si>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</si>
  <si>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</si>
  <si>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</si>
  <si>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</si>
  <si>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</si>
  <si>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</si>
  <si>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</si>
  <si>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</si>
  <si>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</si>
  <si>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</si>
  <si>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</si>
  <si>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</si>
  <si>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</si>
  <si>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</si>
  <si>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</si>
  <si>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</si>
  <si>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</si>
  <si>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</si>
  <si>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</si>
  <si>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</si>
  <si>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</si>
  <si>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</si>
  <si>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</si>
  <si>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</si>
  <si>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</si>
  <si>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</si>
  <si>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</si>
  <si>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</si>
  <si>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</si>
  <si>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</si>
  <si>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</si>
  <si>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</si>
  <si>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</si>
  <si>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</si>
  <si>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</si>
  <si>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</si>
  <si>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ՍՈՑԻԱԼԱԿԱՆ ՊԱՇՏՊԱՆՈՒԹՅՈՒՆ (տող3010+տող3020+տող3030+տող3040+տող3050+տող3060+տող3070+տող3080+տող3090)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</si>
  <si>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</si>
  <si>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</si>
  <si>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</si>
  <si>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</si>
  <si>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</si>
  <si>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</si>
  <si>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</si>
  <si>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</si>
  <si>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</si>
  <si>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</si>
  <si>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</si>
  <si>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</si>
  <si>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</si>
  <si>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</si>
  <si>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</si>
  <si>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(01/01/2021-31/12/2021թ. ժամանակահատվածի համար)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</si>
</sst>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 &quot;;\-#,##0&quot; &quot;"/>
    <numFmt numFmtId="179" formatCode="#,##0&quot; &quot;;[Red]\-#,##0&quot; &quot;"/>
    <numFmt numFmtId="180" formatCode="#,##0.00&quot; &quot;;\-#,##0.00&quot; &quot;"/>
    <numFmt numFmtId="181" formatCode="#,##0.00&quot; &quot;;[Red]\-#,##0.00&quot; &quot;"/>
    <numFmt numFmtId="182" formatCode="_-* #,##0&quot; &quot;_-;\-* #,##0&quot; &quot;_-;_-* &quot;-&quot;&quot; &quot;_-;_-@_-"/>
    <numFmt numFmtId="183" formatCode="_-* #,##0_ _-;\-* #,##0_ _-;_-* &quot;-&quot;_ _-;_-@_-"/>
    <numFmt numFmtId="184" formatCode="_-* #,##0.00&quot; &quot;_-;\-* #,##0.00&quot; &quot;_-;_-* &quot;-&quot;??&quot; &quot;_-;_-@_-"/>
    <numFmt numFmtId="185" formatCode="_-* #,##0.00_ _-;\-* #,##0.00_ _-;_-* &quot;-&quot;??_ 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dd/mm/yyyy"/>
    <numFmt numFmtId="205" formatCode="#,##0.0_);\(#,##0.0\)"/>
    <numFmt numFmtId="206" formatCode="#,##0.0&quot;  &quot;;\-#,##0.0&quot;  &quot;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9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01" fontId="5" fillId="0" borderId="12" xfId="0" applyNumberFormat="1" applyFont="1" applyFill="1" applyBorder="1" applyAlignment="1">
      <alignment horizontal="center" vertical="center"/>
    </xf>
    <xf numFmtId="201" fontId="5" fillId="0" borderId="13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01" fontId="7" fillId="0" borderId="13" xfId="0" applyNumberFormat="1" applyFont="1" applyFill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/>
    </xf>
    <xf numFmtId="201" fontId="5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194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Continuous" wrapText="1"/>
    </xf>
    <xf numFmtId="0" fontId="10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/>
    </xf>
    <xf numFmtId="0" fontId="16" fillId="0" borderId="12" xfId="0" applyNumberFormat="1" applyFont="1" applyFill="1" applyBorder="1" applyAlignment="1">
      <alignment horizontal="center" vertical="center" wrapText="1" readingOrder="1"/>
    </xf>
    <xf numFmtId="0" fontId="12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 readingOrder="1"/>
    </xf>
    <xf numFmtId="0" fontId="1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195" fontId="13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94" fontId="9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94" fontId="8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5" fontId="11" fillId="0" borderId="18" xfId="0" applyNumberFormat="1" applyFont="1" applyFill="1" applyBorder="1" applyAlignment="1">
      <alignment horizontal="center" vertical="center" wrapText="1"/>
    </xf>
    <xf numFmtId="195" fontId="11" fillId="0" borderId="12" xfId="0" applyNumberFormat="1" applyFont="1" applyFill="1" applyBorder="1" applyAlignment="1">
      <alignment horizontal="center" vertical="center" wrapText="1"/>
    </xf>
    <xf numFmtId="195" fontId="11" fillId="0" borderId="14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 readingOrder="1"/>
    </xf>
    <xf numFmtId="0" fontId="7" fillId="0" borderId="13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tabSelected="1" zoomScalePageLayoutView="0" workbookViewId="0" topLeftCell="E1">
      <selection activeCell="E6" sqref="E6"/>
    </sheetView>
  </sheetViews>
  <sheetFormatPr defaultColWidth="9.140625" defaultRowHeight="12.75"/>
  <cols>
    <col min="1" max="1" width="5.140625" style="62" customWidth="1"/>
    <col min="2" max="2" width="5.421875" style="70" customWidth="1"/>
    <col min="3" max="3" width="5.7109375" style="71" customWidth="1"/>
    <col min="4" max="4" width="5.7109375" style="72" customWidth="1"/>
    <col min="5" max="5" width="69.140625" style="66" customWidth="1"/>
    <col min="6" max="6" width="14.8515625" style="19" customWidth="1"/>
    <col min="7" max="7" width="14.00390625" style="19" customWidth="1"/>
    <col min="8" max="8" width="14.8515625" style="19" customWidth="1"/>
    <col min="9" max="9" width="16.28125" style="19" customWidth="1"/>
    <col min="10" max="11" width="14.421875" style="19" customWidth="1"/>
    <col min="12" max="12" width="13.7109375" style="19" customWidth="1"/>
    <col min="13" max="13" width="16.57421875" style="19" customWidth="1"/>
    <col min="14" max="14" width="15.140625" style="19" customWidth="1"/>
    <col min="15" max="16384" width="9.140625" style="19" customWidth="1"/>
  </cols>
  <sheetData>
    <row r="1" spans="1:14" s="1" customFormat="1" ht="14.25">
      <c r="A1" s="3"/>
      <c r="B1" s="3"/>
      <c r="C1" s="3"/>
      <c r="D1" s="3"/>
      <c r="E1" s="3"/>
      <c r="F1" s="12"/>
      <c r="G1" s="3"/>
      <c r="H1" s="3"/>
      <c r="I1" s="3"/>
      <c r="J1" s="3"/>
      <c r="K1" s="3"/>
      <c r="L1" s="3"/>
      <c r="M1" s="3"/>
      <c r="N1" s="3" t="s">
        <v>25</v>
      </c>
    </row>
    <row r="2" spans="1:14" s="1" customFormat="1" ht="14.2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" customFormat="1" ht="17.25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1" customFormat="1" ht="13.5">
      <c r="A4" s="84" t="s">
        <v>27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1" customFormat="1" ht="13.5">
      <c r="A5" s="85" t="s">
        <v>213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3" s="1" customFormat="1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3"/>
    </row>
    <row r="7" spans="1:14" s="1" customFormat="1" ht="14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3"/>
      <c r="N7" s="3"/>
    </row>
    <row r="8" spans="1:13" ht="15.75" customHeight="1" thickBot="1">
      <c r="A8" s="15"/>
      <c r="B8" s="16"/>
      <c r="C8" s="17"/>
      <c r="D8" s="17"/>
      <c r="E8" s="18"/>
      <c r="F8" s="15"/>
      <c r="L8" s="2"/>
      <c r="M8" s="3" t="s">
        <v>20</v>
      </c>
    </row>
    <row r="9" spans="1:14" ht="33.75" customHeight="1" thickBot="1">
      <c r="A9" s="89" t="s">
        <v>28</v>
      </c>
      <c r="B9" s="73" t="s">
        <v>29</v>
      </c>
      <c r="C9" s="76" t="s">
        <v>30</v>
      </c>
      <c r="D9" s="76" t="s">
        <v>31</v>
      </c>
      <c r="E9" s="86" t="s">
        <v>32</v>
      </c>
      <c r="F9" s="79" t="s">
        <v>21</v>
      </c>
      <c r="G9" s="79"/>
      <c r="H9" s="80"/>
      <c r="I9" s="81" t="s">
        <v>22</v>
      </c>
      <c r="J9" s="79"/>
      <c r="K9" s="80"/>
      <c r="L9" s="81" t="s">
        <v>23</v>
      </c>
      <c r="M9" s="79"/>
      <c r="N9" s="80"/>
    </row>
    <row r="10" spans="1:14" s="24" customFormat="1" ht="26.25" customHeight="1">
      <c r="A10" s="90"/>
      <c r="B10" s="74"/>
      <c r="C10" s="77"/>
      <c r="D10" s="77"/>
      <c r="E10" s="87"/>
      <c r="F10" s="21" t="s">
        <v>33</v>
      </c>
      <c r="G10" s="22" t="s">
        <v>34</v>
      </c>
      <c r="H10" s="23"/>
      <c r="I10" s="20" t="s">
        <v>33</v>
      </c>
      <c r="J10" s="22" t="s">
        <v>35</v>
      </c>
      <c r="K10" s="23"/>
      <c r="L10" s="20" t="s">
        <v>33</v>
      </c>
      <c r="M10" s="22" t="s">
        <v>35</v>
      </c>
      <c r="N10" s="23"/>
    </row>
    <row r="11" spans="1:14" s="27" customFormat="1" ht="43.5" customHeight="1" thickBot="1">
      <c r="A11" s="91"/>
      <c r="B11" s="75"/>
      <c r="C11" s="78"/>
      <c r="D11" s="78"/>
      <c r="E11" s="88"/>
      <c r="F11" s="4" t="s">
        <v>36</v>
      </c>
      <c r="G11" s="25" t="s">
        <v>37</v>
      </c>
      <c r="H11" s="26" t="s">
        <v>38</v>
      </c>
      <c r="I11" s="5" t="s">
        <v>39</v>
      </c>
      <c r="J11" s="25" t="s">
        <v>37</v>
      </c>
      <c r="K11" s="26" t="s">
        <v>38</v>
      </c>
      <c r="L11" s="5" t="s">
        <v>40</v>
      </c>
      <c r="M11" s="25" t="s">
        <v>37</v>
      </c>
      <c r="N11" s="26" t="s">
        <v>38</v>
      </c>
    </row>
    <row r="12" spans="1:14" s="36" customFormat="1" ht="17.25">
      <c r="A12" s="28">
        <v>1</v>
      </c>
      <c r="B12" s="29">
        <v>2</v>
      </c>
      <c r="C12" s="30">
        <v>3</v>
      </c>
      <c r="D12" s="31">
        <v>4</v>
      </c>
      <c r="E12" s="32">
        <v>5</v>
      </c>
      <c r="F12" s="33">
        <v>6</v>
      </c>
      <c r="G12" s="34">
        <v>7</v>
      </c>
      <c r="H12" s="35">
        <v>8</v>
      </c>
      <c r="I12" s="33">
        <v>9</v>
      </c>
      <c r="J12" s="34">
        <v>10</v>
      </c>
      <c r="K12" s="35">
        <v>11</v>
      </c>
      <c r="L12" s="33">
        <v>12</v>
      </c>
      <c r="M12" s="34">
        <v>13</v>
      </c>
      <c r="N12" s="35">
        <v>14</v>
      </c>
    </row>
    <row r="13" spans="1:14" s="42" customFormat="1" ht="62.25" customHeight="1">
      <c r="A13" s="37">
        <v>2000</v>
      </c>
      <c r="B13" s="38" t="s">
        <v>16</v>
      </c>
      <c r="C13" s="39" t="s">
        <v>17</v>
      </c>
      <c r="D13" s="40" t="s">
        <v>17</v>
      </c>
      <c r="E13" s="41" t="s">
        <v>41</v>
      </c>
      <c r="F13" s="8">
        <f aca="true" t="shared" si="0" ref="F13:N13">SUM(F14,F48,F65,F94,F147,F167,F187,F216,F246,F277,F309)</f>
        <v>191832057.7541</v>
      </c>
      <c r="G13" s="8">
        <f t="shared" si="0"/>
        <v>166870469.1</v>
      </c>
      <c r="H13" s="8">
        <f t="shared" si="0"/>
        <v>29997512.068200003</v>
      </c>
      <c r="I13" s="8">
        <f t="shared" si="0"/>
        <v>230439726.9708</v>
      </c>
      <c r="J13" s="8">
        <f t="shared" si="0"/>
        <v>163490533.4295</v>
      </c>
      <c r="K13" s="8">
        <f t="shared" si="0"/>
        <v>74450551.59019999</v>
      </c>
      <c r="L13" s="8">
        <f t="shared" si="0"/>
        <v>173081221.9723</v>
      </c>
      <c r="M13" s="8">
        <f t="shared" si="0"/>
        <v>144136686.0615</v>
      </c>
      <c r="N13" s="9">
        <f t="shared" si="0"/>
        <v>34778726.8259</v>
      </c>
    </row>
    <row r="14" spans="1:14" s="46" customFormat="1" ht="64.5" customHeight="1">
      <c r="A14" s="43">
        <v>2100</v>
      </c>
      <c r="B14" s="44" t="s">
        <v>3</v>
      </c>
      <c r="C14" s="45" t="s">
        <v>0</v>
      </c>
      <c r="D14" s="45" t="s">
        <v>0</v>
      </c>
      <c r="E14" s="41" t="s">
        <v>42</v>
      </c>
      <c r="F14" s="8">
        <f aca="true" t="shared" si="1" ref="F14:N14">SUM(F16,F21,F25,F30,F33,F36,F39,F42)</f>
        <v>37192773.5446</v>
      </c>
      <c r="G14" s="8">
        <f t="shared" si="1"/>
        <v>33131564.483599998</v>
      </c>
      <c r="H14" s="8">
        <f t="shared" si="1"/>
        <v>4061209.0610000007</v>
      </c>
      <c r="I14" s="8">
        <f t="shared" si="1"/>
        <v>42813400.1868</v>
      </c>
      <c r="J14" s="8">
        <f t="shared" si="1"/>
        <v>35044416.1519</v>
      </c>
      <c r="K14" s="8">
        <f t="shared" si="1"/>
        <v>7768984.034899999</v>
      </c>
      <c r="L14" s="8">
        <f t="shared" si="1"/>
        <v>36386649.7183</v>
      </c>
      <c r="M14" s="8">
        <f t="shared" si="1"/>
        <v>31606038.164400004</v>
      </c>
      <c r="N14" s="9">
        <f t="shared" si="1"/>
        <v>4780611.5539</v>
      </c>
    </row>
    <row r="15" spans="1:14" ht="18" customHeight="1">
      <c r="A15" s="43"/>
      <c r="B15" s="47"/>
      <c r="C15" s="48"/>
      <c r="D15" s="48"/>
      <c r="E15" s="49" t="s">
        <v>24</v>
      </c>
      <c r="F15" s="6"/>
      <c r="G15" s="6"/>
      <c r="H15" s="6"/>
      <c r="I15" s="6"/>
      <c r="J15" s="6"/>
      <c r="K15" s="6"/>
      <c r="L15" s="6"/>
      <c r="M15" s="6"/>
      <c r="N15" s="7"/>
    </row>
    <row r="16" spans="1:14" s="50" customFormat="1" ht="45" customHeight="1">
      <c r="A16" s="43">
        <v>2110</v>
      </c>
      <c r="B16" s="47" t="s">
        <v>3</v>
      </c>
      <c r="C16" s="48" t="s">
        <v>1</v>
      </c>
      <c r="D16" s="48" t="s">
        <v>0</v>
      </c>
      <c r="E16" s="49" t="s">
        <v>43</v>
      </c>
      <c r="F16" s="6">
        <f>SUM(F18:F20)</f>
        <v>31673006.7316</v>
      </c>
      <c r="G16" s="6">
        <f aca="true" t="shared" si="2" ref="G16:N16">SUM(G18:G20)</f>
        <v>29761967.0055</v>
      </c>
      <c r="H16" s="6">
        <f t="shared" si="2"/>
        <v>1911039.7261</v>
      </c>
      <c r="I16" s="6">
        <f t="shared" si="2"/>
        <v>34370218.4643</v>
      </c>
      <c r="J16" s="6">
        <f t="shared" si="2"/>
        <v>31462315.5398</v>
      </c>
      <c r="K16" s="6">
        <f t="shared" si="2"/>
        <v>2907902.9244999997</v>
      </c>
      <c r="L16" s="6">
        <f t="shared" si="2"/>
        <v>30799747.276800003</v>
      </c>
      <c r="M16" s="6">
        <f t="shared" si="2"/>
        <v>28980449.992200002</v>
      </c>
      <c r="N16" s="7">
        <f t="shared" si="2"/>
        <v>1819297.2846</v>
      </c>
    </row>
    <row r="17" spans="1:14" s="50" customFormat="1" ht="12" customHeight="1">
      <c r="A17" s="43"/>
      <c r="B17" s="47"/>
      <c r="C17" s="48"/>
      <c r="D17" s="48"/>
      <c r="E17" s="49" t="s">
        <v>44</v>
      </c>
      <c r="F17" s="6"/>
      <c r="G17" s="6"/>
      <c r="H17" s="6"/>
      <c r="I17" s="6"/>
      <c r="J17" s="6"/>
      <c r="K17" s="6"/>
      <c r="L17" s="6"/>
      <c r="M17" s="6"/>
      <c r="N17" s="7"/>
    </row>
    <row r="18" spans="1:14" ht="20.25" customHeight="1">
      <c r="A18" s="43">
        <v>2111</v>
      </c>
      <c r="B18" s="47" t="s">
        <v>3</v>
      </c>
      <c r="C18" s="48" t="s">
        <v>1</v>
      </c>
      <c r="D18" s="48" t="s">
        <v>1</v>
      </c>
      <c r="E18" s="49" t="s">
        <v>45</v>
      </c>
      <c r="F18" s="6">
        <f>SUM(G18:H18)</f>
        <v>31657706.7316</v>
      </c>
      <c r="G18" s="6">
        <v>29746667.0055</v>
      </c>
      <c r="H18" s="6">
        <v>1911039.7261</v>
      </c>
      <c r="I18" s="6">
        <f>SUM(J18:K18)</f>
        <v>34355018.4643</v>
      </c>
      <c r="J18" s="6">
        <v>31447115.5398</v>
      </c>
      <c r="K18" s="6">
        <v>2907902.9244999997</v>
      </c>
      <c r="L18" s="6">
        <f>SUM(M18:N18)</f>
        <v>30790037.6768</v>
      </c>
      <c r="M18" s="6">
        <v>28970740.3922</v>
      </c>
      <c r="N18" s="7">
        <v>1819297.2846</v>
      </c>
    </row>
    <row r="19" spans="1:14" ht="23.25" customHeight="1">
      <c r="A19" s="43">
        <v>2112</v>
      </c>
      <c r="B19" s="47" t="s">
        <v>3</v>
      </c>
      <c r="C19" s="48" t="s">
        <v>1</v>
      </c>
      <c r="D19" s="48" t="s">
        <v>2</v>
      </c>
      <c r="E19" s="49" t="s">
        <v>46</v>
      </c>
      <c r="F19" s="6">
        <f>SUM(G19:H19)</f>
        <v>500</v>
      </c>
      <c r="G19" s="6">
        <v>500</v>
      </c>
      <c r="H19" s="6">
        <v>0</v>
      </c>
      <c r="I19" s="6">
        <f>SUM(J19:K19)</f>
        <v>400</v>
      </c>
      <c r="J19" s="6">
        <v>400</v>
      </c>
      <c r="K19" s="6">
        <v>0</v>
      </c>
      <c r="L19" s="6">
        <f>SUM(M19:N19)</f>
        <v>0</v>
      </c>
      <c r="M19" s="6">
        <v>0</v>
      </c>
      <c r="N19" s="7">
        <v>0</v>
      </c>
    </row>
    <row r="20" spans="1:14" ht="18.75" customHeight="1">
      <c r="A20" s="43">
        <v>2113</v>
      </c>
      <c r="B20" s="47" t="s">
        <v>3</v>
      </c>
      <c r="C20" s="48" t="s">
        <v>1</v>
      </c>
      <c r="D20" s="48" t="s">
        <v>18</v>
      </c>
      <c r="E20" s="49" t="s">
        <v>47</v>
      </c>
      <c r="F20" s="6">
        <f>SUM(G20:H20)</f>
        <v>14800</v>
      </c>
      <c r="G20" s="6">
        <v>14800</v>
      </c>
      <c r="H20" s="6">
        <v>0</v>
      </c>
      <c r="I20" s="6">
        <f>SUM(J20:K20)</f>
        <v>14800</v>
      </c>
      <c r="J20" s="6">
        <v>14800</v>
      </c>
      <c r="K20" s="6">
        <v>0</v>
      </c>
      <c r="L20" s="6">
        <f>SUM(M20:N20)</f>
        <v>9709.6</v>
      </c>
      <c r="M20" s="6">
        <v>9709.6</v>
      </c>
      <c r="N20" s="7">
        <v>0</v>
      </c>
    </row>
    <row r="21" spans="1:14" ht="18.75" customHeight="1">
      <c r="A21" s="43">
        <v>2120</v>
      </c>
      <c r="B21" s="47" t="s">
        <v>3</v>
      </c>
      <c r="C21" s="48" t="s">
        <v>2</v>
      </c>
      <c r="D21" s="48" t="s">
        <v>0</v>
      </c>
      <c r="E21" s="51" t="s">
        <v>48</v>
      </c>
      <c r="F21" s="6">
        <f>SUM(F23:F24)</f>
        <v>0</v>
      </c>
      <c r="G21" s="6">
        <f aca="true" t="shared" si="3" ref="G21:N21">SUM(G23:G24)</f>
        <v>0</v>
      </c>
      <c r="H21" s="6">
        <f t="shared" si="3"/>
        <v>0</v>
      </c>
      <c r="I21" s="6">
        <f t="shared" si="3"/>
        <v>0</v>
      </c>
      <c r="J21" s="6">
        <f t="shared" si="3"/>
        <v>0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7">
        <f t="shared" si="3"/>
        <v>0</v>
      </c>
    </row>
    <row r="22" spans="1:14" s="50" customFormat="1" ht="12" customHeight="1">
      <c r="A22" s="43"/>
      <c r="B22" s="47"/>
      <c r="C22" s="48"/>
      <c r="D22" s="48"/>
      <c r="E22" s="49" t="s">
        <v>44</v>
      </c>
      <c r="F22" s="6"/>
      <c r="G22" s="6"/>
      <c r="H22" s="6"/>
      <c r="I22" s="6"/>
      <c r="J22" s="6"/>
      <c r="K22" s="6"/>
      <c r="L22" s="6"/>
      <c r="M22" s="6"/>
      <c r="N22" s="7"/>
    </row>
    <row r="23" spans="1:14" ht="16.5" customHeight="1">
      <c r="A23" s="43">
        <v>2121</v>
      </c>
      <c r="B23" s="47" t="s">
        <v>3</v>
      </c>
      <c r="C23" s="48" t="s">
        <v>2</v>
      </c>
      <c r="D23" s="48" t="s">
        <v>1</v>
      </c>
      <c r="E23" s="49" t="s">
        <v>49</v>
      </c>
      <c r="F23" s="6">
        <f>SUM(G23:H23)</f>
        <v>0</v>
      </c>
      <c r="G23" s="6">
        <v>0</v>
      </c>
      <c r="H23" s="6">
        <v>0</v>
      </c>
      <c r="I23" s="6">
        <f>SUM(J23:K23)</f>
        <v>0</v>
      </c>
      <c r="J23" s="6">
        <v>0</v>
      </c>
      <c r="K23" s="6">
        <v>0</v>
      </c>
      <c r="L23" s="6">
        <f>SUM(M23:N23)</f>
        <v>0</v>
      </c>
      <c r="M23" s="6">
        <v>0</v>
      </c>
      <c r="N23" s="7">
        <v>0</v>
      </c>
    </row>
    <row r="24" spans="1:14" ht="30.75" customHeight="1">
      <c r="A24" s="43">
        <v>2122</v>
      </c>
      <c r="B24" s="47" t="s">
        <v>3</v>
      </c>
      <c r="C24" s="48" t="s">
        <v>2</v>
      </c>
      <c r="D24" s="48" t="s">
        <v>2</v>
      </c>
      <c r="E24" s="49" t="s">
        <v>50</v>
      </c>
      <c r="F24" s="6">
        <f>SUM(G24:H24)</f>
        <v>0</v>
      </c>
      <c r="G24" s="6">
        <v>0</v>
      </c>
      <c r="H24" s="6">
        <v>0</v>
      </c>
      <c r="I24" s="6">
        <f>SUM(J24:K24)</f>
        <v>0</v>
      </c>
      <c r="J24" s="6">
        <v>0</v>
      </c>
      <c r="K24" s="6">
        <v>0</v>
      </c>
      <c r="L24" s="6">
        <f>SUM(M24:N24)</f>
        <v>0</v>
      </c>
      <c r="M24" s="6">
        <v>0</v>
      </c>
      <c r="N24" s="7">
        <v>0</v>
      </c>
    </row>
    <row r="25" spans="1:14" ht="18" customHeight="1">
      <c r="A25" s="43">
        <v>2130</v>
      </c>
      <c r="B25" s="47" t="s">
        <v>3</v>
      </c>
      <c r="C25" s="48" t="s">
        <v>18</v>
      </c>
      <c r="D25" s="48" t="s">
        <v>0</v>
      </c>
      <c r="E25" s="51" t="s">
        <v>51</v>
      </c>
      <c r="F25" s="6">
        <f>SUM(F27:F29)</f>
        <v>929457.9871</v>
      </c>
      <c r="G25" s="6">
        <f aca="true" t="shared" si="4" ref="G25:N25">SUM(G27:G29)</f>
        <v>896367.1871</v>
      </c>
      <c r="H25" s="6">
        <f t="shared" si="4"/>
        <v>33090.8</v>
      </c>
      <c r="I25" s="6">
        <f t="shared" si="4"/>
        <v>1071173.1531</v>
      </c>
      <c r="J25" s="6">
        <f t="shared" si="4"/>
        <v>902588.2339000001</v>
      </c>
      <c r="K25" s="6">
        <f t="shared" si="4"/>
        <v>168584.9192</v>
      </c>
      <c r="L25" s="6">
        <f t="shared" si="4"/>
        <v>849271.4297000001</v>
      </c>
      <c r="M25" s="6">
        <f t="shared" si="4"/>
        <v>795612.0913</v>
      </c>
      <c r="N25" s="7">
        <f t="shared" si="4"/>
        <v>53659.3384</v>
      </c>
    </row>
    <row r="26" spans="1:14" s="50" customFormat="1" ht="14.25" customHeight="1">
      <c r="A26" s="43"/>
      <c r="B26" s="47"/>
      <c r="C26" s="48"/>
      <c r="D26" s="48"/>
      <c r="E26" s="49" t="s">
        <v>44</v>
      </c>
      <c r="F26" s="6"/>
      <c r="G26" s="6"/>
      <c r="H26" s="6"/>
      <c r="I26" s="6"/>
      <c r="J26" s="6"/>
      <c r="K26" s="6"/>
      <c r="L26" s="6"/>
      <c r="M26" s="6"/>
      <c r="N26" s="7"/>
    </row>
    <row r="27" spans="1:14" ht="31.5" customHeight="1">
      <c r="A27" s="43">
        <v>2131</v>
      </c>
      <c r="B27" s="47" t="s">
        <v>3</v>
      </c>
      <c r="C27" s="48" t="s">
        <v>18</v>
      </c>
      <c r="D27" s="48" t="s">
        <v>1</v>
      </c>
      <c r="E27" s="49" t="s">
        <v>52</v>
      </c>
      <c r="F27" s="6">
        <f>SUM(G27:H27)</f>
        <v>214417.2541</v>
      </c>
      <c r="G27" s="6">
        <v>212530.2541</v>
      </c>
      <c r="H27" s="6">
        <v>1887</v>
      </c>
      <c r="I27" s="6">
        <f>SUM(J27:K27)</f>
        <v>270961.0636</v>
      </c>
      <c r="J27" s="6">
        <v>214815.7636</v>
      </c>
      <c r="K27" s="6">
        <v>56145.3</v>
      </c>
      <c r="L27" s="6">
        <f>SUM(M27:N27)</f>
        <v>209961.3643</v>
      </c>
      <c r="M27" s="6">
        <v>186721.43829999998</v>
      </c>
      <c r="N27" s="7">
        <v>23239.926</v>
      </c>
    </row>
    <row r="28" spans="1:14" ht="24.75" customHeight="1">
      <c r="A28" s="43">
        <v>2132</v>
      </c>
      <c r="B28" s="47" t="s">
        <v>3</v>
      </c>
      <c r="C28" s="48">
        <v>3</v>
      </c>
      <c r="D28" s="48">
        <v>2</v>
      </c>
      <c r="E28" s="49" t="s">
        <v>53</v>
      </c>
      <c r="F28" s="6">
        <f>SUM(G28:H28)</f>
        <v>900</v>
      </c>
      <c r="G28" s="6">
        <v>900</v>
      </c>
      <c r="H28" s="6">
        <v>0</v>
      </c>
      <c r="I28" s="6">
        <f>SUM(J28:K28)</f>
        <v>900</v>
      </c>
      <c r="J28" s="6">
        <v>900</v>
      </c>
      <c r="K28" s="6">
        <v>0</v>
      </c>
      <c r="L28" s="6">
        <f>SUM(M28:N28)</f>
        <v>396</v>
      </c>
      <c r="M28" s="6">
        <v>396</v>
      </c>
      <c r="N28" s="7">
        <v>0</v>
      </c>
    </row>
    <row r="29" spans="1:14" ht="20.25" customHeight="1">
      <c r="A29" s="43">
        <v>2133</v>
      </c>
      <c r="B29" s="47" t="s">
        <v>3</v>
      </c>
      <c r="C29" s="48">
        <v>3</v>
      </c>
      <c r="D29" s="48">
        <v>3</v>
      </c>
      <c r="E29" s="49" t="s">
        <v>54</v>
      </c>
      <c r="F29" s="6">
        <f>SUM(G29:H29)</f>
        <v>714140.733</v>
      </c>
      <c r="G29" s="6">
        <v>682936.933</v>
      </c>
      <c r="H29" s="6">
        <v>31203.8</v>
      </c>
      <c r="I29" s="6">
        <f>SUM(J29:K29)</f>
        <v>799312.0895</v>
      </c>
      <c r="J29" s="6">
        <v>686872.4703</v>
      </c>
      <c r="K29" s="6">
        <v>112439.6192</v>
      </c>
      <c r="L29" s="6">
        <f>SUM(M29:N29)</f>
        <v>638914.0654000001</v>
      </c>
      <c r="M29" s="6">
        <v>608494.653</v>
      </c>
      <c r="N29" s="7">
        <v>30419.4124</v>
      </c>
    </row>
    <row r="30" spans="1:14" ht="21.75" customHeight="1">
      <c r="A30" s="43">
        <v>2140</v>
      </c>
      <c r="B30" s="47" t="s">
        <v>3</v>
      </c>
      <c r="C30" s="48">
        <v>4</v>
      </c>
      <c r="D30" s="48">
        <v>0</v>
      </c>
      <c r="E30" s="51" t="s">
        <v>55</v>
      </c>
      <c r="F30" s="6">
        <f>SUM(F32)</f>
        <v>0</v>
      </c>
      <c r="G30" s="6">
        <f aca="true" t="shared" si="5" ref="G30:N30">SUM(G32)</f>
        <v>0</v>
      </c>
      <c r="H30" s="6">
        <f t="shared" si="5"/>
        <v>0</v>
      </c>
      <c r="I30" s="6">
        <f t="shared" si="5"/>
        <v>0</v>
      </c>
      <c r="J30" s="6">
        <f t="shared" si="5"/>
        <v>0</v>
      </c>
      <c r="K30" s="6">
        <f t="shared" si="5"/>
        <v>0</v>
      </c>
      <c r="L30" s="6">
        <f t="shared" si="5"/>
        <v>0</v>
      </c>
      <c r="M30" s="6">
        <f t="shared" si="5"/>
        <v>0</v>
      </c>
      <c r="N30" s="7">
        <f t="shared" si="5"/>
        <v>0</v>
      </c>
    </row>
    <row r="31" spans="1:14" s="50" customFormat="1" ht="15" customHeight="1">
      <c r="A31" s="43"/>
      <c r="B31" s="47"/>
      <c r="C31" s="48"/>
      <c r="D31" s="48"/>
      <c r="E31" s="49" t="s">
        <v>44</v>
      </c>
      <c r="F31" s="6"/>
      <c r="G31" s="6"/>
      <c r="H31" s="6"/>
      <c r="I31" s="6"/>
      <c r="J31" s="6"/>
      <c r="K31" s="6"/>
      <c r="L31" s="6"/>
      <c r="M31" s="6"/>
      <c r="N31" s="7"/>
    </row>
    <row r="32" spans="1:14" ht="17.25" customHeight="1">
      <c r="A32" s="43">
        <v>2141</v>
      </c>
      <c r="B32" s="47" t="s">
        <v>3</v>
      </c>
      <c r="C32" s="48">
        <v>4</v>
      </c>
      <c r="D32" s="48">
        <v>1</v>
      </c>
      <c r="E32" s="49" t="s">
        <v>55</v>
      </c>
      <c r="F32" s="6">
        <f>SUM(G32:H32)</f>
        <v>0</v>
      </c>
      <c r="G32" s="6">
        <v>0</v>
      </c>
      <c r="H32" s="6">
        <v>0</v>
      </c>
      <c r="I32" s="6">
        <f>SUM(J32:K32)</f>
        <v>0</v>
      </c>
      <c r="J32" s="6">
        <v>0</v>
      </c>
      <c r="K32" s="6">
        <v>0</v>
      </c>
      <c r="L32" s="6">
        <f>SUM(M32:N32)</f>
        <v>0</v>
      </c>
      <c r="M32" s="6">
        <v>0</v>
      </c>
      <c r="N32" s="7">
        <v>0</v>
      </c>
    </row>
    <row r="33" spans="1:14" ht="36.75" customHeight="1">
      <c r="A33" s="43">
        <v>2150</v>
      </c>
      <c r="B33" s="47" t="s">
        <v>3</v>
      </c>
      <c r="C33" s="48">
        <v>5</v>
      </c>
      <c r="D33" s="48">
        <v>0</v>
      </c>
      <c r="E33" s="51" t="s">
        <v>56</v>
      </c>
      <c r="F33" s="6">
        <f>SUM(F35)</f>
        <v>432755.47</v>
      </c>
      <c r="G33" s="6">
        <f aca="true" t="shared" si="6" ref="G33:N33">SUM(G35)</f>
        <v>27363.97</v>
      </c>
      <c r="H33" s="6">
        <f t="shared" si="6"/>
        <v>405391.5</v>
      </c>
      <c r="I33" s="6">
        <f t="shared" si="6"/>
        <v>432307.32759999996</v>
      </c>
      <c r="J33" s="6">
        <f t="shared" si="6"/>
        <v>27956.97</v>
      </c>
      <c r="K33" s="6">
        <f t="shared" si="6"/>
        <v>404350.3576</v>
      </c>
      <c r="L33" s="6">
        <f t="shared" si="6"/>
        <v>150695.5135</v>
      </c>
      <c r="M33" s="6">
        <f t="shared" si="6"/>
        <v>17344.3905</v>
      </c>
      <c r="N33" s="7">
        <f t="shared" si="6"/>
        <v>133351.123</v>
      </c>
    </row>
    <row r="34" spans="1:14" s="50" customFormat="1" ht="16.5" customHeight="1">
      <c r="A34" s="43"/>
      <c r="B34" s="47"/>
      <c r="C34" s="48"/>
      <c r="D34" s="48"/>
      <c r="E34" s="49" t="s">
        <v>44</v>
      </c>
      <c r="F34" s="6"/>
      <c r="G34" s="6"/>
      <c r="H34" s="6"/>
      <c r="I34" s="6"/>
      <c r="J34" s="6"/>
      <c r="K34" s="6"/>
      <c r="L34" s="6"/>
      <c r="M34" s="6"/>
      <c r="N34" s="7"/>
    </row>
    <row r="35" spans="1:14" ht="27.75" customHeight="1">
      <c r="A35" s="43">
        <v>2151</v>
      </c>
      <c r="B35" s="47" t="s">
        <v>3</v>
      </c>
      <c r="C35" s="48">
        <v>5</v>
      </c>
      <c r="D35" s="48">
        <v>1</v>
      </c>
      <c r="E35" s="49" t="s">
        <v>56</v>
      </c>
      <c r="F35" s="6">
        <f>SUM(G35:H35)</f>
        <v>432755.47</v>
      </c>
      <c r="G35" s="6">
        <v>27363.97</v>
      </c>
      <c r="H35" s="6">
        <v>405391.5</v>
      </c>
      <c r="I35" s="6">
        <f>SUM(J35:K35)</f>
        <v>432307.32759999996</v>
      </c>
      <c r="J35" s="6">
        <v>27956.97</v>
      </c>
      <c r="K35" s="6">
        <v>404350.3576</v>
      </c>
      <c r="L35" s="6">
        <f>SUM(M35:N35)</f>
        <v>150695.5135</v>
      </c>
      <c r="M35" s="6">
        <v>17344.3905</v>
      </c>
      <c r="N35" s="7">
        <v>133351.123</v>
      </c>
    </row>
    <row r="36" spans="1:14" ht="33.75" customHeight="1">
      <c r="A36" s="43">
        <v>2160</v>
      </c>
      <c r="B36" s="47" t="s">
        <v>3</v>
      </c>
      <c r="C36" s="48">
        <v>6</v>
      </c>
      <c r="D36" s="48">
        <v>0</v>
      </c>
      <c r="E36" s="51" t="s">
        <v>57</v>
      </c>
      <c r="F36" s="6">
        <f>SUM(F38)</f>
        <v>4157553.3559</v>
      </c>
      <c r="G36" s="6">
        <f aca="true" t="shared" si="7" ref="G36:N36">SUM(G38)</f>
        <v>2445866.321</v>
      </c>
      <c r="H36" s="6">
        <f t="shared" si="7"/>
        <v>1711687.0349</v>
      </c>
      <c r="I36" s="6">
        <f t="shared" si="7"/>
        <v>6939701.241799999</v>
      </c>
      <c r="J36" s="6">
        <f t="shared" si="7"/>
        <v>2651555.4082</v>
      </c>
      <c r="K36" s="6">
        <f t="shared" si="7"/>
        <v>4288145.8336</v>
      </c>
      <c r="L36" s="6">
        <f t="shared" si="7"/>
        <v>4586935.4983</v>
      </c>
      <c r="M36" s="6">
        <f t="shared" si="7"/>
        <v>1812631.6904</v>
      </c>
      <c r="N36" s="7">
        <f t="shared" si="7"/>
        <v>2774303.8079</v>
      </c>
    </row>
    <row r="37" spans="1:14" s="50" customFormat="1" ht="14.25" customHeight="1">
      <c r="A37" s="43"/>
      <c r="B37" s="47"/>
      <c r="C37" s="48"/>
      <c r="D37" s="48"/>
      <c r="E37" s="49" t="s">
        <v>44</v>
      </c>
      <c r="F37" s="6"/>
      <c r="G37" s="6"/>
      <c r="H37" s="6"/>
      <c r="I37" s="6"/>
      <c r="J37" s="6"/>
      <c r="K37" s="6"/>
      <c r="L37" s="6"/>
      <c r="M37" s="6"/>
      <c r="N37" s="7"/>
    </row>
    <row r="38" spans="1:14" ht="28.5" customHeight="1">
      <c r="A38" s="43">
        <v>2161</v>
      </c>
      <c r="B38" s="47" t="s">
        <v>3</v>
      </c>
      <c r="C38" s="48">
        <v>6</v>
      </c>
      <c r="D38" s="48">
        <v>1</v>
      </c>
      <c r="E38" s="49" t="s">
        <v>58</v>
      </c>
      <c r="F38" s="6">
        <f>SUM(G38:H38)</f>
        <v>4157553.3559</v>
      </c>
      <c r="G38" s="6">
        <v>2445866.321</v>
      </c>
      <c r="H38" s="6">
        <v>1711687.0349</v>
      </c>
      <c r="I38" s="6">
        <f>SUM(J38:K38)</f>
        <v>6939701.241799999</v>
      </c>
      <c r="J38" s="6">
        <v>2651555.4082</v>
      </c>
      <c r="K38" s="6">
        <v>4288145.8336</v>
      </c>
      <c r="L38" s="6">
        <f>SUM(M38:N38)</f>
        <v>4586935.4983</v>
      </c>
      <c r="M38" s="6">
        <v>1812631.6904</v>
      </c>
      <c r="N38" s="7">
        <v>2774303.8079</v>
      </c>
    </row>
    <row r="39" spans="1:14" ht="17.25">
      <c r="A39" s="43">
        <v>2170</v>
      </c>
      <c r="B39" s="47" t="s">
        <v>3</v>
      </c>
      <c r="C39" s="48">
        <v>7</v>
      </c>
      <c r="D39" s="48">
        <v>0</v>
      </c>
      <c r="E39" s="51" t="s">
        <v>59</v>
      </c>
      <c r="F39" s="6">
        <f>SUM(F41)</f>
        <v>0</v>
      </c>
      <c r="G39" s="6">
        <f aca="true" t="shared" si="8" ref="G39:N39">SUM(G41)</f>
        <v>0</v>
      </c>
      <c r="H39" s="6">
        <f t="shared" si="8"/>
        <v>0</v>
      </c>
      <c r="I39" s="6">
        <f t="shared" si="8"/>
        <v>0</v>
      </c>
      <c r="J39" s="6">
        <f t="shared" si="8"/>
        <v>0</v>
      </c>
      <c r="K39" s="6">
        <f t="shared" si="8"/>
        <v>0</v>
      </c>
      <c r="L39" s="6">
        <f t="shared" si="8"/>
        <v>0</v>
      </c>
      <c r="M39" s="6">
        <f t="shared" si="8"/>
        <v>0</v>
      </c>
      <c r="N39" s="7">
        <f t="shared" si="8"/>
        <v>0</v>
      </c>
    </row>
    <row r="40" spans="1:14" s="50" customFormat="1" ht="14.25" customHeight="1">
      <c r="A40" s="43"/>
      <c r="B40" s="47"/>
      <c r="C40" s="48"/>
      <c r="D40" s="48"/>
      <c r="E40" s="49" t="s">
        <v>44</v>
      </c>
      <c r="F40" s="6"/>
      <c r="G40" s="6"/>
      <c r="H40" s="6"/>
      <c r="I40" s="6"/>
      <c r="J40" s="6"/>
      <c r="K40" s="6"/>
      <c r="L40" s="6"/>
      <c r="M40" s="6"/>
      <c r="N40" s="7"/>
    </row>
    <row r="41" spans="1:14" ht="17.25">
      <c r="A41" s="43">
        <v>2171</v>
      </c>
      <c r="B41" s="47" t="s">
        <v>3</v>
      </c>
      <c r="C41" s="48">
        <v>7</v>
      </c>
      <c r="D41" s="48">
        <v>1</v>
      </c>
      <c r="E41" s="49" t="s">
        <v>59</v>
      </c>
      <c r="F41" s="6">
        <f>SUM(G41:H41)</f>
        <v>0</v>
      </c>
      <c r="G41" s="6">
        <v>0</v>
      </c>
      <c r="H41" s="6">
        <v>0</v>
      </c>
      <c r="I41" s="6">
        <f>SUM(J41:K41)</f>
        <v>0</v>
      </c>
      <c r="J41" s="6">
        <v>0</v>
      </c>
      <c r="K41" s="6">
        <v>0</v>
      </c>
      <c r="L41" s="6">
        <f>SUM(M41:N41)</f>
        <v>0</v>
      </c>
      <c r="M41" s="6">
        <v>0</v>
      </c>
      <c r="N41" s="7">
        <v>0</v>
      </c>
    </row>
    <row r="42" spans="1:14" ht="29.25" customHeight="1">
      <c r="A42" s="43">
        <v>2180</v>
      </c>
      <c r="B42" s="47" t="s">
        <v>3</v>
      </c>
      <c r="C42" s="48">
        <v>8</v>
      </c>
      <c r="D42" s="48">
        <v>0</v>
      </c>
      <c r="E42" s="51" t="s">
        <v>60</v>
      </c>
      <c r="F42" s="6">
        <f>SUM(F44)</f>
        <v>0</v>
      </c>
      <c r="G42" s="6">
        <f aca="true" t="shared" si="9" ref="G42:N42">SUM(G44)</f>
        <v>0</v>
      </c>
      <c r="H42" s="6">
        <f t="shared" si="9"/>
        <v>0</v>
      </c>
      <c r="I42" s="6">
        <f t="shared" si="9"/>
        <v>0</v>
      </c>
      <c r="J42" s="6">
        <f t="shared" si="9"/>
        <v>0</v>
      </c>
      <c r="K42" s="6">
        <f t="shared" si="9"/>
        <v>0</v>
      </c>
      <c r="L42" s="6">
        <f t="shared" si="9"/>
        <v>0</v>
      </c>
      <c r="M42" s="6">
        <f t="shared" si="9"/>
        <v>0</v>
      </c>
      <c r="N42" s="7">
        <f t="shared" si="9"/>
        <v>0</v>
      </c>
    </row>
    <row r="43" spans="1:14" s="50" customFormat="1" ht="18.75" customHeight="1">
      <c r="A43" s="43"/>
      <c r="B43" s="47"/>
      <c r="C43" s="48"/>
      <c r="D43" s="48"/>
      <c r="E43" s="49" t="s">
        <v>44</v>
      </c>
      <c r="F43" s="6"/>
      <c r="G43" s="6"/>
      <c r="H43" s="6"/>
      <c r="I43" s="6"/>
      <c r="J43" s="6"/>
      <c r="K43" s="6"/>
      <c r="L43" s="6"/>
      <c r="M43" s="6"/>
      <c r="N43" s="7"/>
    </row>
    <row r="44" spans="1:14" ht="28.5" customHeight="1">
      <c r="A44" s="43">
        <v>2181</v>
      </c>
      <c r="B44" s="47" t="s">
        <v>3</v>
      </c>
      <c r="C44" s="48">
        <v>8</v>
      </c>
      <c r="D44" s="48">
        <v>1</v>
      </c>
      <c r="E44" s="49" t="s">
        <v>60</v>
      </c>
      <c r="F44" s="6">
        <f>SUM(F46:F47)</f>
        <v>0</v>
      </c>
      <c r="G44" s="6">
        <f aca="true" t="shared" si="10" ref="G44:N44">SUM(G46:G47)</f>
        <v>0</v>
      </c>
      <c r="H44" s="6">
        <f t="shared" si="10"/>
        <v>0</v>
      </c>
      <c r="I44" s="6">
        <f t="shared" si="10"/>
        <v>0</v>
      </c>
      <c r="J44" s="6">
        <f t="shared" si="10"/>
        <v>0</v>
      </c>
      <c r="K44" s="6">
        <f t="shared" si="10"/>
        <v>0</v>
      </c>
      <c r="L44" s="6">
        <f t="shared" si="10"/>
        <v>0</v>
      </c>
      <c r="M44" s="6">
        <f t="shared" si="10"/>
        <v>0</v>
      </c>
      <c r="N44" s="7">
        <f t="shared" si="10"/>
        <v>0</v>
      </c>
    </row>
    <row r="45" spans="1:14" ht="17.25">
      <c r="A45" s="43"/>
      <c r="B45" s="47"/>
      <c r="C45" s="48"/>
      <c r="D45" s="48"/>
      <c r="E45" s="49" t="s">
        <v>44</v>
      </c>
      <c r="F45" s="6"/>
      <c r="G45" s="6"/>
      <c r="H45" s="6"/>
      <c r="I45" s="6"/>
      <c r="J45" s="6"/>
      <c r="K45" s="6"/>
      <c r="L45" s="6"/>
      <c r="M45" s="6"/>
      <c r="N45" s="7"/>
    </row>
    <row r="46" spans="1:14" ht="17.25">
      <c r="A46" s="43">
        <v>2182</v>
      </c>
      <c r="B46" s="47" t="s">
        <v>3</v>
      </c>
      <c r="C46" s="48">
        <v>8</v>
      </c>
      <c r="D46" s="48">
        <v>1</v>
      </c>
      <c r="E46" s="49" t="s">
        <v>61</v>
      </c>
      <c r="F46" s="6">
        <f>SUM(G46:H46)</f>
        <v>0</v>
      </c>
      <c r="G46" s="6">
        <v>0</v>
      </c>
      <c r="H46" s="6">
        <v>0</v>
      </c>
      <c r="I46" s="6">
        <f>SUM(J46:K46)</f>
        <v>0</v>
      </c>
      <c r="J46" s="6">
        <v>0</v>
      </c>
      <c r="K46" s="6">
        <v>0</v>
      </c>
      <c r="L46" s="6">
        <f>SUM(M46:N46)</f>
        <v>0</v>
      </c>
      <c r="M46" s="6">
        <v>0</v>
      </c>
      <c r="N46" s="7">
        <v>0</v>
      </c>
    </row>
    <row r="47" spans="1:14" ht="17.25">
      <c r="A47" s="43">
        <v>2183</v>
      </c>
      <c r="B47" s="47" t="s">
        <v>3</v>
      </c>
      <c r="C47" s="48">
        <v>8</v>
      </c>
      <c r="D47" s="48">
        <v>1</v>
      </c>
      <c r="E47" s="49" t="s">
        <v>62</v>
      </c>
      <c r="F47" s="6">
        <f>SUM(G47:H47)</f>
        <v>0</v>
      </c>
      <c r="G47" s="6">
        <v>0</v>
      </c>
      <c r="H47" s="6">
        <v>0</v>
      </c>
      <c r="I47" s="6">
        <f>SUM(J47:K47)</f>
        <v>0</v>
      </c>
      <c r="J47" s="6">
        <v>0</v>
      </c>
      <c r="K47" s="6">
        <v>0</v>
      </c>
      <c r="L47" s="6">
        <f>SUM(M47:N47)</f>
        <v>0</v>
      </c>
      <c r="M47" s="6">
        <v>0</v>
      </c>
      <c r="N47" s="7">
        <v>0</v>
      </c>
    </row>
    <row r="48" spans="1:14" s="53" customFormat="1" ht="36" customHeight="1">
      <c r="A48" s="52">
        <v>2200</v>
      </c>
      <c r="B48" s="44" t="s">
        <v>4</v>
      </c>
      <c r="C48" s="45">
        <v>0</v>
      </c>
      <c r="D48" s="45">
        <v>0</v>
      </c>
      <c r="E48" s="41" t="s">
        <v>63</v>
      </c>
      <c r="F48" s="8">
        <f>SUM(F50,F53,F56,F59,F62)</f>
        <v>211224.7</v>
      </c>
      <c r="G48" s="8">
        <f aca="true" t="shared" si="11" ref="G48:N48">SUM(G50,G53,G56,G59,G62)</f>
        <v>181824.7</v>
      </c>
      <c r="H48" s="8">
        <f t="shared" si="11"/>
        <v>29400</v>
      </c>
      <c r="I48" s="8">
        <f t="shared" si="11"/>
        <v>208427</v>
      </c>
      <c r="J48" s="8">
        <f t="shared" si="11"/>
        <v>130072</v>
      </c>
      <c r="K48" s="8">
        <f t="shared" si="11"/>
        <v>78355</v>
      </c>
      <c r="L48" s="8">
        <f t="shared" si="11"/>
        <v>75424.8751</v>
      </c>
      <c r="M48" s="8">
        <f t="shared" si="11"/>
        <v>39643.0001</v>
      </c>
      <c r="N48" s="9">
        <f t="shared" si="11"/>
        <v>35781.875</v>
      </c>
    </row>
    <row r="49" spans="1:14" ht="26.25" customHeight="1">
      <c r="A49" s="43"/>
      <c r="B49" s="47"/>
      <c r="C49" s="48"/>
      <c r="D49" s="48"/>
      <c r="E49" s="49" t="s">
        <v>24</v>
      </c>
      <c r="F49" s="6"/>
      <c r="G49" s="6"/>
      <c r="H49" s="6"/>
      <c r="I49" s="6"/>
      <c r="J49" s="6"/>
      <c r="K49" s="6"/>
      <c r="L49" s="6"/>
      <c r="M49" s="6"/>
      <c r="N49" s="7"/>
    </row>
    <row r="50" spans="1:14" ht="21" customHeight="1">
      <c r="A50" s="43">
        <v>2210</v>
      </c>
      <c r="B50" s="47" t="s">
        <v>4</v>
      </c>
      <c r="C50" s="48">
        <v>1</v>
      </c>
      <c r="D50" s="48">
        <v>0</v>
      </c>
      <c r="E50" s="51" t="s">
        <v>64</v>
      </c>
      <c r="F50" s="6">
        <f>SUM(F52)</f>
        <v>4880</v>
      </c>
      <c r="G50" s="6">
        <f aca="true" t="shared" si="12" ref="G50:N50">SUM(G52)</f>
        <v>3880</v>
      </c>
      <c r="H50" s="6">
        <f t="shared" si="12"/>
        <v>1000</v>
      </c>
      <c r="I50" s="6">
        <f t="shared" si="12"/>
        <v>4680</v>
      </c>
      <c r="J50" s="6">
        <f t="shared" si="12"/>
        <v>3680</v>
      </c>
      <c r="K50" s="6">
        <f t="shared" si="12"/>
        <v>1000</v>
      </c>
      <c r="L50" s="6">
        <f t="shared" si="12"/>
        <v>1110</v>
      </c>
      <c r="M50" s="6">
        <f t="shared" si="12"/>
        <v>310</v>
      </c>
      <c r="N50" s="7">
        <f t="shared" si="12"/>
        <v>800</v>
      </c>
    </row>
    <row r="51" spans="1:14" s="50" customFormat="1" ht="10.5" customHeight="1">
      <c r="A51" s="43"/>
      <c r="B51" s="47"/>
      <c r="C51" s="48"/>
      <c r="D51" s="48"/>
      <c r="E51" s="49" t="s">
        <v>44</v>
      </c>
      <c r="F51" s="6"/>
      <c r="G51" s="6"/>
      <c r="H51" s="6"/>
      <c r="I51" s="6"/>
      <c r="J51" s="6"/>
      <c r="K51" s="6"/>
      <c r="L51" s="6"/>
      <c r="M51" s="6"/>
      <c r="N51" s="7"/>
    </row>
    <row r="52" spans="1:14" ht="19.5" customHeight="1">
      <c r="A52" s="43">
        <v>2211</v>
      </c>
      <c r="B52" s="47" t="s">
        <v>4</v>
      </c>
      <c r="C52" s="48">
        <v>1</v>
      </c>
      <c r="D52" s="48">
        <v>1</v>
      </c>
      <c r="E52" s="49" t="s">
        <v>64</v>
      </c>
      <c r="F52" s="6">
        <f>SUM(G52:H52)</f>
        <v>4880</v>
      </c>
      <c r="G52" s="6">
        <v>3880</v>
      </c>
      <c r="H52" s="6">
        <v>1000</v>
      </c>
      <c r="I52" s="6">
        <f>SUM(J52:K52)</f>
        <v>4680</v>
      </c>
      <c r="J52" s="6">
        <v>3680</v>
      </c>
      <c r="K52" s="6">
        <v>1000</v>
      </c>
      <c r="L52" s="6">
        <f>SUM(M52:N52)</f>
        <v>1110</v>
      </c>
      <c r="M52" s="6">
        <v>310</v>
      </c>
      <c r="N52" s="7">
        <v>800</v>
      </c>
    </row>
    <row r="53" spans="1:14" ht="17.25" customHeight="1">
      <c r="A53" s="43">
        <v>2220</v>
      </c>
      <c r="B53" s="47" t="s">
        <v>4</v>
      </c>
      <c r="C53" s="48">
        <v>2</v>
      </c>
      <c r="D53" s="48">
        <v>0</v>
      </c>
      <c r="E53" s="51" t="s">
        <v>65</v>
      </c>
      <c r="F53" s="6">
        <f>SUM(F55)</f>
        <v>100395.6</v>
      </c>
      <c r="G53" s="6">
        <f aca="true" t="shared" si="13" ref="G53:N53">SUM(G55)</f>
        <v>77195.6</v>
      </c>
      <c r="H53" s="6">
        <f t="shared" si="13"/>
        <v>23200</v>
      </c>
      <c r="I53" s="6">
        <f t="shared" si="13"/>
        <v>113646.4</v>
      </c>
      <c r="J53" s="6">
        <f t="shared" si="13"/>
        <v>55496.4</v>
      </c>
      <c r="K53" s="6">
        <f t="shared" si="13"/>
        <v>58150</v>
      </c>
      <c r="L53" s="6">
        <f t="shared" si="13"/>
        <v>39638.399</v>
      </c>
      <c r="M53" s="6">
        <f t="shared" si="13"/>
        <v>9446.3</v>
      </c>
      <c r="N53" s="7">
        <f t="shared" si="13"/>
        <v>30192.099</v>
      </c>
    </row>
    <row r="54" spans="1:14" s="50" customFormat="1" ht="10.5" customHeight="1">
      <c r="A54" s="43"/>
      <c r="B54" s="47"/>
      <c r="C54" s="48"/>
      <c r="D54" s="48"/>
      <c r="E54" s="49" t="s">
        <v>44</v>
      </c>
      <c r="F54" s="6"/>
      <c r="G54" s="6"/>
      <c r="H54" s="6"/>
      <c r="I54" s="6"/>
      <c r="J54" s="6"/>
      <c r="K54" s="6"/>
      <c r="L54" s="6"/>
      <c r="M54" s="6"/>
      <c r="N54" s="7"/>
    </row>
    <row r="55" spans="1:14" ht="15.75" customHeight="1">
      <c r="A55" s="43">
        <v>2221</v>
      </c>
      <c r="B55" s="47" t="s">
        <v>4</v>
      </c>
      <c r="C55" s="48">
        <v>2</v>
      </c>
      <c r="D55" s="48">
        <v>1</v>
      </c>
      <c r="E55" s="49" t="s">
        <v>65</v>
      </c>
      <c r="F55" s="6">
        <f>SUM(G55:H55)</f>
        <v>100395.6</v>
      </c>
      <c r="G55" s="6">
        <v>77195.6</v>
      </c>
      <c r="H55" s="6">
        <v>23200</v>
      </c>
      <c r="I55" s="6">
        <f>SUM(J55:K55)</f>
        <v>113646.4</v>
      </c>
      <c r="J55" s="6">
        <v>55496.4</v>
      </c>
      <c r="K55" s="6">
        <v>58150</v>
      </c>
      <c r="L55" s="6">
        <f>SUM(M55:N55)</f>
        <v>39638.399</v>
      </c>
      <c r="M55" s="6">
        <v>9446.3</v>
      </c>
      <c r="N55" s="7">
        <v>30192.099</v>
      </c>
    </row>
    <row r="56" spans="1:14" ht="17.25" customHeight="1">
      <c r="A56" s="43">
        <v>2230</v>
      </c>
      <c r="B56" s="47" t="s">
        <v>4</v>
      </c>
      <c r="C56" s="48">
        <v>3</v>
      </c>
      <c r="D56" s="48">
        <v>0</v>
      </c>
      <c r="E56" s="51" t="s">
        <v>66</v>
      </c>
      <c r="F56" s="6">
        <f>SUM(F58)</f>
        <v>500</v>
      </c>
      <c r="G56" s="6">
        <f aca="true" t="shared" si="14" ref="G56:N56">SUM(G58)</f>
        <v>500</v>
      </c>
      <c r="H56" s="6">
        <f t="shared" si="14"/>
        <v>0</v>
      </c>
      <c r="I56" s="6">
        <f t="shared" si="14"/>
        <v>100</v>
      </c>
      <c r="J56" s="6">
        <f t="shared" si="14"/>
        <v>100</v>
      </c>
      <c r="K56" s="6">
        <f t="shared" si="14"/>
        <v>0</v>
      </c>
      <c r="L56" s="6">
        <f t="shared" si="14"/>
        <v>0</v>
      </c>
      <c r="M56" s="6">
        <f t="shared" si="14"/>
        <v>0</v>
      </c>
      <c r="N56" s="7">
        <f t="shared" si="14"/>
        <v>0</v>
      </c>
    </row>
    <row r="57" spans="1:14" s="50" customFormat="1" ht="14.25" customHeight="1">
      <c r="A57" s="43"/>
      <c r="B57" s="47"/>
      <c r="C57" s="48"/>
      <c r="D57" s="48"/>
      <c r="E57" s="49" t="s">
        <v>44</v>
      </c>
      <c r="F57" s="6"/>
      <c r="G57" s="6"/>
      <c r="H57" s="6"/>
      <c r="I57" s="6"/>
      <c r="J57" s="6"/>
      <c r="K57" s="6"/>
      <c r="L57" s="6"/>
      <c r="M57" s="6"/>
      <c r="N57" s="7"/>
    </row>
    <row r="58" spans="1:14" ht="19.5" customHeight="1">
      <c r="A58" s="43">
        <v>2231</v>
      </c>
      <c r="B58" s="47" t="s">
        <v>4</v>
      </c>
      <c r="C58" s="48">
        <v>3</v>
      </c>
      <c r="D58" s="48">
        <v>1</v>
      </c>
      <c r="E58" s="49" t="s">
        <v>66</v>
      </c>
      <c r="F58" s="6">
        <f>SUM(G58:H58)</f>
        <v>500</v>
      </c>
      <c r="G58" s="6">
        <v>500</v>
      </c>
      <c r="H58" s="6">
        <v>0</v>
      </c>
      <c r="I58" s="6">
        <f>SUM(J58:K58)</f>
        <v>100</v>
      </c>
      <c r="J58" s="6">
        <v>100</v>
      </c>
      <c r="K58" s="6">
        <v>0</v>
      </c>
      <c r="L58" s="6">
        <f>SUM(M58:N58)</f>
        <v>0</v>
      </c>
      <c r="M58" s="6">
        <v>0</v>
      </c>
      <c r="N58" s="7">
        <v>0</v>
      </c>
    </row>
    <row r="59" spans="1:14" ht="31.5" customHeight="1">
      <c r="A59" s="43">
        <v>2240</v>
      </c>
      <c r="B59" s="47" t="s">
        <v>4</v>
      </c>
      <c r="C59" s="48">
        <v>4</v>
      </c>
      <c r="D59" s="48">
        <v>0</v>
      </c>
      <c r="E59" s="51" t="s">
        <v>67</v>
      </c>
      <c r="F59" s="6">
        <f>SUM(F61)</f>
        <v>0</v>
      </c>
      <c r="G59" s="6">
        <f aca="true" t="shared" si="15" ref="G59:N59">SUM(G61)</f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7">
        <f t="shared" si="15"/>
        <v>0</v>
      </c>
    </row>
    <row r="60" spans="1:14" s="50" customFormat="1" ht="15.75" customHeight="1">
      <c r="A60" s="43"/>
      <c r="B60" s="47"/>
      <c r="C60" s="48"/>
      <c r="D60" s="48"/>
      <c r="E60" s="49" t="s">
        <v>44</v>
      </c>
      <c r="F60" s="6"/>
      <c r="G60" s="6"/>
      <c r="H60" s="6"/>
      <c r="I60" s="6"/>
      <c r="J60" s="6"/>
      <c r="K60" s="6"/>
      <c r="L60" s="6"/>
      <c r="M60" s="6"/>
      <c r="N60" s="7"/>
    </row>
    <row r="61" spans="1:14" ht="30" customHeight="1">
      <c r="A61" s="43">
        <v>2241</v>
      </c>
      <c r="B61" s="47" t="s">
        <v>4</v>
      </c>
      <c r="C61" s="48">
        <v>4</v>
      </c>
      <c r="D61" s="48">
        <v>1</v>
      </c>
      <c r="E61" s="49" t="s">
        <v>67</v>
      </c>
      <c r="F61" s="6">
        <f>SUM(G61:H61)</f>
        <v>0</v>
      </c>
      <c r="G61" s="6">
        <v>0</v>
      </c>
      <c r="H61" s="6">
        <v>0</v>
      </c>
      <c r="I61" s="6">
        <f>SUM(J61:K61)</f>
        <v>0</v>
      </c>
      <c r="J61" s="6">
        <v>0</v>
      </c>
      <c r="K61" s="6">
        <v>0</v>
      </c>
      <c r="L61" s="6">
        <f>SUM(M61:N61)</f>
        <v>0</v>
      </c>
      <c r="M61" s="6">
        <v>0</v>
      </c>
      <c r="N61" s="7">
        <v>0</v>
      </c>
    </row>
    <row r="62" spans="1:14" ht="20.25" customHeight="1">
      <c r="A62" s="43">
        <v>2250</v>
      </c>
      <c r="B62" s="47" t="s">
        <v>4</v>
      </c>
      <c r="C62" s="48">
        <v>5</v>
      </c>
      <c r="D62" s="48">
        <v>0</v>
      </c>
      <c r="E62" s="51" t="s">
        <v>68</v>
      </c>
      <c r="F62" s="6">
        <f>SUM(F64)</f>
        <v>105449.1</v>
      </c>
      <c r="G62" s="6">
        <f aca="true" t="shared" si="16" ref="G62:N62">SUM(G64)</f>
        <v>100249.1</v>
      </c>
      <c r="H62" s="6">
        <f t="shared" si="16"/>
        <v>5200</v>
      </c>
      <c r="I62" s="6">
        <f t="shared" si="16"/>
        <v>90000.6</v>
      </c>
      <c r="J62" s="6">
        <f t="shared" si="16"/>
        <v>70795.6</v>
      </c>
      <c r="K62" s="6">
        <f t="shared" si="16"/>
        <v>19205</v>
      </c>
      <c r="L62" s="6">
        <f t="shared" si="16"/>
        <v>34676.4761</v>
      </c>
      <c r="M62" s="6">
        <f t="shared" si="16"/>
        <v>29886.7001</v>
      </c>
      <c r="N62" s="7">
        <f t="shared" si="16"/>
        <v>4789.776</v>
      </c>
    </row>
    <row r="63" spans="1:14" s="50" customFormat="1" ht="13.5" customHeight="1">
      <c r="A63" s="43"/>
      <c r="B63" s="47"/>
      <c r="C63" s="48"/>
      <c r="D63" s="48"/>
      <c r="E63" s="49" t="s">
        <v>44</v>
      </c>
      <c r="F63" s="6"/>
      <c r="G63" s="6"/>
      <c r="H63" s="6"/>
      <c r="I63" s="6"/>
      <c r="J63" s="6"/>
      <c r="K63" s="6"/>
      <c r="L63" s="6"/>
      <c r="M63" s="6"/>
      <c r="N63" s="7"/>
    </row>
    <row r="64" spans="1:14" ht="18.75" customHeight="1">
      <c r="A64" s="43">
        <v>2251</v>
      </c>
      <c r="B64" s="47" t="s">
        <v>4</v>
      </c>
      <c r="C64" s="48">
        <v>5</v>
      </c>
      <c r="D64" s="48">
        <v>1</v>
      </c>
      <c r="E64" s="49" t="s">
        <v>68</v>
      </c>
      <c r="F64" s="6">
        <f>SUM(G64:H64)</f>
        <v>105449.1</v>
      </c>
      <c r="G64" s="6">
        <v>100249.1</v>
      </c>
      <c r="H64" s="6">
        <v>5200</v>
      </c>
      <c r="I64" s="6">
        <f>SUM(J64:K64)</f>
        <v>90000.6</v>
      </c>
      <c r="J64" s="6">
        <v>70795.6</v>
      </c>
      <c r="K64" s="6">
        <v>19205</v>
      </c>
      <c r="L64" s="6">
        <f>SUM(M64:N64)</f>
        <v>34676.4761</v>
      </c>
      <c r="M64" s="6">
        <v>29886.7001</v>
      </c>
      <c r="N64" s="7">
        <v>4789.776</v>
      </c>
    </row>
    <row r="65" spans="1:14" s="53" customFormat="1" ht="55.5" customHeight="1">
      <c r="A65" s="52">
        <v>2300</v>
      </c>
      <c r="B65" s="44" t="s">
        <v>5</v>
      </c>
      <c r="C65" s="45">
        <v>0</v>
      </c>
      <c r="D65" s="45">
        <v>0</v>
      </c>
      <c r="E65" s="54" t="s">
        <v>69</v>
      </c>
      <c r="F65" s="8">
        <f aca="true" t="shared" si="17" ref="F65:N65">SUM(F67,F72,F75,F79,F82,F85,F88,F91)</f>
        <v>41135</v>
      </c>
      <c r="G65" s="8">
        <f t="shared" si="17"/>
        <v>39235</v>
      </c>
      <c r="H65" s="8">
        <f t="shared" si="17"/>
        <v>1900</v>
      </c>
      <c r="I65" s="8">
        <f t="shared" si="17"/>
        <v>52831.95</v>
      </c>
      <c r="J65" s="8">
        <f t="shared" si="17"/>
        <v>30687</v>
      </c>
      <c r="K65" s="8">
        <f t="shared" si="17"/>
        <v>22144.95</v>
      </c>
      <c r="L65" s="8">
        <f t="shared" si="17"/>
        <v>35412.7964</v>
      </c>
      <c r="M65" s="8">
        <f t="shared" si="17"/>
        <v>15572.05</v>
      </c>
      <c r="N65" s="9">
        <f t="shared" si="17"/>
        <v>19840.7464</v>
      </c>
    </row>
    <row r="66" spans="1:14" ht="11.25" customHeight="1">
      <c r="A66" s="43"/>
      <c r="B66" s="47"/>
      <c r="C66" s="48"/>
      <c r="D66" s="48"/>
      <c r="E66" s="49" t="s">
        <v>24</v>
      </c>
      <c r="F66" s="6"/>
      <c r="G66" s="6"/>
      <c r="H66" s="6"/>
      <c r="I66" s="6"/>
      <c r="J66" s="6"/>
      <c r="K66" s="6"/>
      <c r="L66" s="6"/>
      <c r="M66" s="6"/>
      <c r="N66" s="7"/>
    </row>
    <row r="67" spans="1:14" ht="19.5" customHeight="1">
      <c r="A67" s="43">
        <v>2310</v>
      </c>
      <c r="B67" s="47" t="s">
        <v>5</v>
      </c>
      <c r="C67" s="48">
        <v>1</v>
      </c>
      <c r="D67" s="48">
        <v>0</v>
      </c>
      <c r="E67" s="51" t="s">
        <v>70</v>
      </c>
      <c r="F67" s="6">
        <f>SUM(F69:F71)</f>
        <v>200</v>
      </c>
      <c r="G67" s="6">
        <f aca="true" t="shared" si="18" ref="G67:N67">SUM(G69:G71)</f>
        <v>200</v>
      </c>
      <c r="H67" s="6">
        <f t="shared" si="18"/>
        <v>0</v>
      </c>
      <c r="I67" s="6">
        <f t="shared" si="18"/>
        <v>200</v>
      </c>
      <c r="J67" s="6">
        <f t="shared" si="18"/>
        <v>200</v>
      </c>
      <c r="K67" s="6">
        <f t="shared" si="18"/>
        <v>0</v>
      </c>
      <c r="L67" s="6">
        <f t="shared" si="18"/>
        <v>50</v>
      </c>
      <c r="M67" s="6">
        <f t="shared" si="18"/>
        <v>50</v>
      </c>
      <c r="N67" s="7">
        <f t="shared" si="18"/>
        <v>0</v>
      </c>
    </row>
    <row r="68" spans="1:14" s="50" customFormat="1" ht="12.75" customHeight="1">
      <c r="A68" s="43"/>
      <c r="B68" s="47"/>
      <c r="C68" s="48"/>
      <c r="D68" s="48"/>
      <c r="E68" s="49" t="s">
        <v>44</v>
      </c>
      <c r="F68" s="6"/>
      <c r="G68" s="6"/>
      <c r="H68" s="6"/>
      <c r="I68" s="6"/>
      <c r="J68" s="6"/>
      <c r="K68" s="6"/>
      <c r="L68" s="6"/>
      <c r="M68" s="6"/>
      <c r="N68" s="7"/>
    </row>
    <row r="69" spans="1:14" ht="21.75" customHeight="1">
      <c r="A69" s="43">
        <v>2311</v>
      </c>
      <c r="B69" s="47" t="s">
        <v>5</v>
      </c>
      <c r="C69" s="48">
        <v>1</v>
      </c>
      <c r="D69" s="48">
        <v>1</v>
      </c>
      <c r="E69" s="49" t="s">
        <v>71</v>
      </c>
      <c r="F69" s="6">
        <f>SUM(G69:H69)</f>
        <v>200</v>
      </c>
      <c r="G69" s="6">
        <v>200</v>
      </c>
      <c r="H69" s="6">
        <v>0</v>
      </c>
      <c r="I69" s="6">
        <f>SUM(J69:K69)</f>
        <v>200</v>
      </c>
      <c r="J69" s="6">
        <v>200</v>
      </c>
      <c r="K69" s="6">
        <v>0</v>
      </c>
      <c r="L69" s="6">
        <f>SUM(M69:N69)</f>
        <v>50</v>
      </c>
      <c r="M69" s="6">
        <v>50</v>
      </c>
      <c r="N69" s="7">
        <v>0</v>
      </c>
    </row>
    <row r="70" spans="1:14" ht="17.25">
      <c r="A70" s="43">
        <v>2312</v>
      </c>
      <c r="B70" s="47" t="s">
        <v>5</v>
      </c>
      <c r="C70" s="48">
        <v>1</v>
      </c>
      <c r="D70" s="48">
        <v>2</v>
      </c>
      <c r="E70" s="49" t="s">
        <v>72</v>
      </c>
      <c r="F70" s="6">
        <f>SUM(G70:H70)</f>
        <v>0</v>
      </c>
      <c r="G70" s="6">
        <v>0</v>
      </c>
      <c r="H70" s="6">
        <v>0</v>
      </c>
      <c r="I70" s="6">
        <f>SUM(J70:K70)</f>
        <v>0</v>
      </c>
      <c r="J70" s="6">
        <v>0</v>
      </c>
      <c r="K70" s="6">
        <v>0</v>
      </c>
      <c r="L70" s="6">
        <f>SUM(M70:N70)</f>
        <v>0</v>
      </c>
      <c r="M70" s="6">
        <v>0</v>
      </c>
      <c r="N70" s="7">
        <v>0</v>
      </c>
    </row>
    <row r="71" spans="1:14" ht="17.25">
      <c r="A71" s="43">
        <v>2313</v>
      </c>
      <c r="B71" s="47" t="s">
        <v>5</v>
      </c>
      <c r="C71" s="48">
        <v>1</v>
      </c>
      <c r="D71" s="48">
        <v>3</v>
      </c>
      <c r="E71" s="49" t="s">
        <v>73</v>
      </c>
      <c r="F71" s="6">
        <f>SUM(G71:H71)</f>
        <v>0</v>
      </c>
      <c r="G71" s="6">
        <v>0</v>
      </c>
      <c r="H71" s="6">
        <v>0</v>
      </c>
      <c r="I71" s="6">
        <f>SUM(J71:K71)</f>
        <v>0</v>
      </c>
      <c r="J71" s="6">
        <v>0</v>
      </c>
      <c r="K71" s="6">
        <v>0</v>
      </c>
      <c r="L71" s="6">
        <f>SUM(M71:N71)</f>
        <v>0</v>
      </c>
      <c r="M71" s="6">
        <v>0</v>
      </c>
      <c r="N71" s="7">
        <v>0</v>
      </c>
    </row>
    <row r="72" spans="1:14" ht="19.5" customHeight="1">
      <c r="A72" s="43">
        <v>2320</v>
      </c>
      <c r="B72" s="47" t="s">
        <v>5</v>
      </c>
      <c r="C72" s="48">
        <v>2</v>
      </c>
      <c r="D72" s="48">
        <v>0</v>
      </c>
      <c r="E72" s="51" t="s">
        <v>74</v>
      </c>
      <c r="F72" s="6">
        <f>SUM(F74)</f>
        <v>39935</v>
      </c>
      <c r="G72" s="6">
        <f aca="true" t="shared" si="19" ref="G72:N72">SUM(G74)</f>
        <v>38035</v>
      </c>
      <c r="H72" s="6">
        <f t="shared" si="19"/>
        <v>1900</v>
      </c>
      <c r="I72" s="6">
        <f t="shared" si="19"/>
        <v>52184.95</v>
      </c>
      <c r="J72" s="6">
        <f t="shared" si="19"/>
        <v>30040</v>
      </c>
      <c r="K72" s="6">
        <f t="shared" si="19"/>
        <v>22144.95</v>
      </c>
      <c r="L72" s="6">
        <f t="shared" si="19"/>
        <v>34962.7964</v>
      </c>
      <c r="M72" s="6">
        <f t="shared" si="19"/>
        <v>15122.05</v>
      </c>
      <c r="N72" s="7">
        <f t="shared" si="19"/>
        <v>19840.7464</v>
      </c>
    </row>
    <row r="73" spans="1:14" s="50" customFormat="1" ht="14.25" customHeight="1">
      <c r="A73" s="43"/>
      <c r="B73" s="47"/>
      <c r="C73" s="48"/>
      <c r="D73" s="48"/>
      <c r="E73" s="49" t="s">
        <v>44</v>
      </c>
      <c r="F73" s="6"/>
      <c r="G73" s="6"/>
      <c r="H73" s="6"/>
      <c r="I73" s="6"/>
      <c r="J73" s="6"/>
      <c r="K73" s="6"/>
      <c r="L73" s="6"/>
      <c r="M73" s="6"/>
      <c r="N73" s="7"/>
    </row>
    <row r="74" spans="1:14" ht="15.75" customHeight="1">
      <c r="A74" s="43">
        <v>2321</v>
      </c>
      <c r="B74" s="47" t="s">
        <v>5</v>
      </c>
      <c r="C74" s="48">
        <v>2</v>
      </c>
      <c r="D74" s="48">
        <v>1</v>
      </c>
      <c r="E74" s="49" t="s">
        <v>74</v>
      </c>
      <c r="F74" s="6">
        <f>SUM(G74:H74)</f>
        <v>39935</v>
      </c>
      <c r="G74" s="6">
        <v>38035</v>
      </c>
      <c r="H74" s="6">
        <v>1900</v>
      </c>
      <c r="I74" s="6">
        <f>SUM(J74:K74)</f>
        <v>52184.95</v>
      </c>
      <c r="J74" s="6">
        <v>30040</v>
      </c>
      <c r="K74" s="6">
        <v>22144.95</v>
      </c>
      <c r="L74" s="6">
        <f>SUM(M74:N74)</f>
        <v>34962.7964</v>
      </c>
      <c r="M74" s="6">
        <v>15122.05</v>
      </c>
      <c r="N74" s="7">
        <v>19840.7464</v>
      </c>
    </row>
    <row r="75" spans="1:14" ht="26.25" customHeight="1">
      <c r="A75" s="43">
        <v>2330</v>
      </c>
      <c r="B75" s="47" t="s">
        <v>5</v>
      </c>
      <c r="C75" s="48">
        <v>3</v>
      </c>
      <c r="D75" s="48">
        <v>0</v>
      </c>
      <c r="E75" s="51" t="s">
        <v>75</v>
      </c>
      <c r="F75" s="6">
        <f>SUM(F77:F78)</f>
        <v>1000</v>
      </c>
      <c r="G75" s="6">
        <f aca="true" t="shared" si="20" ref="G75:N75">SUM(G77:G78)</f>
        <v>1000</v>
      </c>
      <c r="H75" s="6">
        <f t="shared" si="20"/>
        <v>0</v>
      </c>
      <c r="I75" s="6">
        <f t="shared" si="20"/>
        <v>447</v>
      </c>
      <c r="J75" s="6">
        <f t="shared" si="20"/>
        <v>447</v>
      </c>
      <c r="K75" s="6">
        <f t="shared" si="20"/>
        <v>0</v>
      </c>
      <c r="L75" s="6">
        <f t="shared" si="20"/>
        <v>400</v>
      </c>
      <c r="M75" s="6">
        <f t="shared" si="20"/>
        <v>400</v>
      </c>
      <c r="N75" s="7">
        <f t="shared" si="20"/>
        <v>0</v>
      </c>
    </row>
    <row r="76" spans="1:14" s="50" customFormat="1" ht="16.5" customHeight="1">
      <c r="A76" s="43"/>
      <c r="B76" s="47"/>
      <c r="C76" s="48"/>
      <c r="D76" s="48"/>
      <c r="E76" s="49" t="s">
        <v>44</v>
      </c>
      <c r="F76" s="6"/>
      <c r="G76" s="6"/>
      <c r="H76" s="6"/>
      <c r="I76" s="6"/>
      <c r="J76" s="6"/>
      <c r="K76" s="6"/>
      <c r="L76" s="6"/>
      <c r="M76" s="6"/>
      <c r="N76" s="7"/>
    </row>
    <row r="77" spans="1:14" ht="20.25" customHeight="1">
      <c r="A77" s="43">
        <v>2331</v>
      </c>
      <c r="B77" s="47" t="s">
        <v>5</v>
      </c>
      <c r="C77" s="48">
        <v>3</v>
      </c>
      <c r="D77" s="48">
        <v>1</v>
      </c>
      <c r="E77" s="49" t="s">
        <v>76</v>
      </c>
      <c r="F77" s="6">
        <f>SUM(G77:H77)</f>
        <v>1000</v>
      </c>
      <c r="G77" s="6">
        <v>1000</v>
      </c>
      <c r="H77" s="6">
        <v>0</v>
      </c>
      <c r="I77" s="6">
        <f>SUM(J77:K77)</f>
        <v>447</v>
      </c>
      <c r="J77" s="6">
        <v>447</v>
      </c>
      <c r="K77" s="6">
        <v>0</v>
      </c>
      <c r="L77" s="6">
        <f>SUM(M77:N77)</f>
        <v>400</v>
      </c>
      <c r="M77" s="6">
        <v>400</v>
      </c>
      <c r="N77" s="7">
        <v>0</v>
      </c>
    </row>
    <row r="78" spans="1:14" ht="17.25">
      <c r="A78" s="43">
        <v>2332</v>
      </c>
      <c r="B78" s="47" t="s">
        <v>5</v>
      </c>
      <c r="C78" s="48">
        <v>3</v>
      </c>
      <c r="D78" s="48">
        <v>2</v>
      </c>
      <c r="E78" s="49" t="s">
        <v>77</v>
      </c>
      <c r="F78" s="6">
        <f>SUM(G78:H78)</f>
        <v>0</v>
      </c>
      <c r="G78" s="6">
        <v>0</v>
      </c>
      <c r="H78" s="6">
        <v>0</v>
      </c>
      <c r="I78" s="6">
        <f>SUM(J78:K78)</f>
        <v>0</v>
      </c>
      <c r="J78" s="6">
        <v>0</v>
      </c>
      <c r="K78" s="6">
        <v>0</v>
      </c>
      <c r="L78" s="6">
        <f>SUM(M78:N78)</f>
        <v>0</v>
      </c>
      <c r="M78" s="6">
        <v>0</v>
      </c>
      <c r="N78" s="7">
        <v>0</v>
      </c>
    </row>
    <row r="79" spans="1:14" ht="17.25">
      <c r="A79" s="43">
        <v>2340</v>
      </c>
      <c r="B79" s="47" t="s">
        <v>5</v>
      </c>
      <c r="C79" s="48">
        <v>4</v>
      </c>
      <c r="D79" s="48">
        <v>0</v>
      </c>
      <c r="E79" s="51" t="s">
        <v>78</v>
      </c>
      <c r="F79" s="6">
        <f>SUM(F81)</f>
        <v>0</v>
      </c>
      <c r="G79" s="6">
        <f aca="true" t="shared" si="21" ref="G79:N79">SUM(G81)</f>
        <v>0</v>
      </c>
      <c r="H79" s="6">
        <f t="shared" si="21"/>
        <v>0</v>
      </c>
      <c r="I79" s="6">
        <f t="shared" si="21"/>
        <v>0</v>
      </c>
      <c r="J79" s="6">
        <f t="shared" si="21"/>
        <v>0</v>
      </c>
      <c r="K79" s="6">
        <f t="shared" si="21"/>
        <v>0</v>
      </c>
      <c r="L79" s="6">
        <f t="shared" si="21"/>
        <v>0</v>
      </c>
      <c r="M79" s="6">
        <f t="shared" si="21"/>
        <v>0</v>
      </c>
      <c r="N79" s="7">
        <f t="shared" si="21"/>
        <v>0</v>
      </c>
    </row>
    <row r="80" spans="1:14" s="50" customFormat="1" ht="14.25" customHeight="1">
      <c r="A80" s="43"/>
      <c r="B80" s="47"/>
      <c r="C80" s="48"/>
      <c r="D80" s="48"/>
      <c r="E80" s="49" t="s">
        <v>44</v>
      </c>
      <c r="F80" s="6"/>
      <c r="G80" s="6"/>
      <c r="H80" s="6"/>
      <c r="I80" s="6"/>
      <c r="J80" s="6"/>
      <c r="K80" s="6"/>
      <c r="L80" s="6"/>
      <c r="M80" s="6"/>
      <c r="N80" s="7"/>
    </row>
    <row r="81" spans="1:14" ht="17.25">
      <c r="A81" s="43">
        <v>2341</v>
      </c>
      <c r="B81" s="47" t="s">
        <v>5</v>
      </c>
      <c r="C81" s="48">
        <v>4</v>
      </c>
      <c r="D81" s="48">
        <v>1</v>
      </c>
      <c r="E81" s="49" t="s">
        <v>78</v>
      </c>
      <c r="F81" s="6">
        <f>SUM(G81:H81)</f>
        <v>0</v>
      </c>
      <c r="G81" s="6">
        <v>0</v>
      </c>
      <c r="H81" s="6">
        <v>0</v>
      </c>
      <c r="I81" s="6">
        <f>SUM(J81:K81)</f>
        <v>0</v>
      </c>
      <c r="J81" s="6">
        <v>0</v>
      </c>
      <c r="K81" s="6">
        <v>0</v>
      </c>
      <c r="L81" s="6">
        <f>SUM(M81:N81)</f>
        <v>0</v>
      </c>
      <c r="M81" s="6">
        <v>0</v>
      </c>
      <c r="N81" s="7">
        <v>0</v>
      </c>
    </row>
    <row r="82" spans="1:14" ht="14.25" customHeight="1">
      <c r="A82" s="43">
        <v>2350</v>
      </c>
      <c r="B82" s="47" t="s">
        <v>5</v>
      </c>
      <c r="C82" s="48">
        <v>5</v>
      </c>
      <c r="D82" s="48">
        <v>0</v>
      </c>
      <c r="E82" s="51" t="s">
        <v>79</v>
      </c>
      <c r="F82" s="6">
        <f>SUM(F84)</f>
        <v>0</v>
      </c>
      <c r="G82" s="6">
        <f aca="true" t="shared" si="22" ref="G82:N82">SUM(G84)</f>
        <v>0</v>
      </c>
      <c r="H82" s="6">
        <f t="shared" si="22"/>
        <v>0</v>
      </c>
      <c r="I82" s="6">
        <f t="shared" si="22"/>
        <v>0</v>
      </c>
      <c r="J82" s="6">
        <f t="shared" si="22"/>
        <v>0</v>
      </c>
      <c r="K82" s="6">
        <f t="shared" si="22"/>
        <v>0</v>
      </c>
      <c r="L82" s="6">
        <f t="shared" si="22"/>
        <v>0</v>
      </c>
      <c r="M82" s="6">
        <f t="shared" si="22"/>
        <v>0</v>
      </c>
      <c r="N82" s="7">
        <f t="shared" si="22"/>
        <v>0</v>
      </c>
    </row>
    <row r="83" spans="1:14" s="50" customFormat="1" ht="14.25" customHeight="1">
      <c r="A83" s="43"/>
      <c r="B83" s="47"/>
      <c r="C83" s="48"/>
      <c r="D83" s="48"/>
      <c r="E83" s="49" t="s">
        <v>44</v>
      </c>
      <c r="F83" s="6"/>
      <c r="G83" s="6"/>
      <c r="H83" s="6"/>
      <c r="I83" s="6"/>
      <c r="J83" s="6"/>
      <c r="K83" s="6"/>
      <c r="L83" s="6"/>
      <c r="M83" s="6"/>
      <c r="N83" s="7"/>
    </row>
    <row r="84" spans="1:14" ht="18" customHeight="1">
      <c r="A84" s="43">
        <v>2351</v>
      </c>
      <c r="B84" s="47" t="s">
        <v>5</v>
      </c>
      <c r="C84" s="48">
        <v>5</v>
      </c>
      <c r="D84" s="48">
        <v>1</v>
      </c>
      <c r="E84" s="49" t="s">
        <v>79</v>
      </c>
      <c r="F84" s="6">
        <f>SUM(G84:H84)</f>
        <v>0</v>
      </c>
      <c r="G84" s="6">
        <v>0</v>
      </c>
      <c r="H84" s="6">
        <v>0</v>
      </c>
      <c r="I84" s="6">
        <f>SUM(J84:K84)</f>
        <v>0</v>
      </c>
      <c r="J84" s="6">
        <v>0</v>
      </c>
      <c r="K84" s="6">
        <v>0</v>
      </c>
      <c r="L84" s="6">
        <f>SUM(M84:N84)</f>
        <v>0</v>
      </c>
      <c r="M84" s="6">
        <v>0</v>
      </c>
      <c r="N84" s="7">
        <v>0</v>
      </c>
    </row>
    <row r="85" spans="1:14" ht="30" customHeight="1">
      <c r="A85" s="43">
        <v>2360</v>
      </c>
      <c r="B85" s="47" t="s">
        <v>5</v>
      </c>
      <c r="C85" s="48">
        <v>6</v>
      </c>
      <c r="D85" s="48">
        <v>0</v>
      </c>
      <c r="E85" s="51" t="s">
        <v>80</v>
      </c>
      <c r="F85" s="6">
        <f>SUM(F87)</f>
        <v>0</v>
      </c>
      <c r="G85" s="6">
        <f aca="true" t="shared" si="23" ref="G85:N85">SUM(G87)</f>
        <v>0</v>
      </c>
      <c r="H85" s="6">
        <f t="shared" si="23"/>
        <v>0</v>
      </c>
      <c r="I85" s="6">
        <f t="shared" si="23"/>
        <v>0</v>
      </c>
      <c r="J85" s="6">
        <f t="shared" si="23"/>
        <v>0</v>
      </c>
      <c r="K85" s="6">
        <f t="shared" si="23"/>
        <v>0</v>
      </c>
      <c r="L85" s="6">
        <f t="shared" si="23"/>
        <v>0</v>
      </c>
      <c r="M85" s="6">
        <f t="shared" si="23"/>
        <v>0</v>
      </c>
      <c r="N85" s="7">
        <f t="shared" si="23"/>
        <v>0</v>
      </c>
    </row>
    <row r="86" spans="1:14" s="50" customFormat="1" ht="13.5" customHeight="1">
      <c r="A86" s="43"/>
      <c r="B86" s="47"/>
      <c r="C86" s="48"/>
      <c r="D86" s="48"/>
      <c r="E86" s="49" t="s">
        <v>44</v>
      </c>
      <c r="F86" s="6"/>
      <c r="G86" s="6"/>
      <c r="H86" s="6"/>
      <c r="I86" s="6"/>
      <c r="J86" s="6"/>
      <c r="K86" s="6"/>
      <c r="L86" s="6"/>
      <c r="M86" s="6"/>
      <c r="N86" s="7"/>
    </row>
    <row r="87" spans="1:14" ht="28.5" customHeight="1">
      <c r="A87" s="43">
        <v>2361</v>
      </c>
      <c r="B87" s="47" t="s">
        <v>5</v>
      </c>
      <c r="C87" s="48">
        <v>6</v>
      </c>
      <c r="D87" s="48">
        <v>1</v>
      </c>
      <c r="E87" s="49" t="s">
        <v>80</v>
      </c>
      <c r="F87" s="6">
        <f>SUM(G87:H87)</f>
        <v>0</v>
      </c>
      <c r="G87" s="6">
        <v>0</v>
      </c>
      <c r="H87" s="6">
        <v>0</v>
      </c>
      <c r="I87" s="6">
        <f>SUM(J87:K87)</f>
        <v>0</v>
      </c>
      <c r="J87" s="6">
        <v>0</v>
      </c>
      <c r="K87" s="6">
        <v>0</v>
      </c>
      <c r="L87" s="6">
        <f>SUM(M87:N87)</f>
        <v>0</v>
      </c>
      <c r="M87" s="6">
        <v>0</v>
      </c>
      <c r="N87" s="7">
        <v>0</v>
      </c>
    </row>
    <row r="88" spans="1:14" ht="23.25" customHeight="1">
      <c r="A88" s="43">
        <v>2370</v>
      </c>
      <c r="B88" s="47" t="s">
        <v>5</v>
      </c>
      <c r="C88" s="48" t="s">
        <v>12</v>
      </c>
      <c r="D88" s="48" t="s">
        <v>0</v>
      </c>
      <c r="E88" s="51" t="s">
        <v>81</v>
      </c>
      <c r="F88" s="6">
        <f aca="true" t="shared" si="24" ref="F88:N88">SUM(F90)</f>
        <v>0</v>
      </c>
      <c r="G88" s="6">
        <f t="shared" si="24"/>
        <v>0</v>
      </c>
      <c r="H88" s="6">
        <f t="shared" si="24"/>
        <v>0</v>
      </c>
      <c r="I88" s="6">
        <f t="shared" si="24"/>
        <v>0</v>
      </c>
      <c r="J88" s="6">
        <f t="shared" si="24"/>
        <v>0</v>
      </c>
      <c r="K88" s="6">
        <f t="shared" si="24"/>
        <v>0</v>
      </c>
      <c r="L88" s="6">
        <f t="shared" si="24"/>
        <v>0</v>
      </c>
      <c r="M88" s="6">
        <f t="shared" si="24"/>
        <v>0</v>
      </c>
      <c r="N88" s="7">
        <f t="shared" si="24"/>
        <v>0</v>
      </c>
    </row>
    <row r="89" spans="1:14" ht="15.75" customHeight="1">
      <c r="A89" s="43"/>
      <c r="B89" s="47"/>
      <c r="C89" s="48"/>
      <c r="D89" s="48"/>
      <c r="E89" s="49" t="s">
        <v>44</v>
      </c>
      <c r="F89" s="6"/>
      <c r="G89" s="6"/>
      <c r="H89" s="6"/>
      <c r="I89" s="6"/>
      <c r="J89" s="6"/>
      <c r="K89" s="6"/>
      <c r="L89" s="6"/>
      <c r="M89" s="6"/>
      <c r="N89" s="7"/>
    </row>
    <row r="90" spans="1:14" ht="20.25" customHeight="1">
      <c r="A90" s="43">
        <v>2371</v>
      </c>
      <c r="B90" s="47" t="s">
        <v>5</v>
      </c>
      <c r="C90" s="48" t="s">
        <v>12</v>
      </c>
      <c r="D90" s="48" t="s">
        <v>1</v>
      </c>
      <c r="E90" s="49" t="s">
        <v>81</v>
      </c>
      <c r="F90" s="6">
        <f>SUM(G90:H90)</f>
        <v>0</v>
      </c>
      <c r="G90" s="6">
        <v>0</v>
      </c>
      <c r="H90" s="6">
        <v>0</v>
      </c>
      <c r="I90" s="6">
        <f>SUM(J90:K90)</f>
        <v>0</v>
      </c>
      <c r="J90" s="6">
        <v>0</v>
      </c>
      <c r="K90" s="6">
        <v>0</v>
      </c>
      <c r="L90" s="6">
        <f>SUM(M90:N90)</f>
        <v>0</v>
      </c>
      <c r="M90" s="6">
        <v>0</v>
      </c>
      <c r="N90" s="7">
        <v>0</v>
      </c>
    </row>
    <row r="91" spans="1:14" ht="30.75" customHeight="1">
      <c r="A91" s="43">
        <v>2380</v>
      </c>
      <c r="B91" s="47" t="s">
        <v>5</v>
      </c>
      <c r="C91" s="48" t="s">
        <v>13</v>
      </c>
      <c r="D91" s="48">
        <v>0</v>
      </c>
      <c r="E91" s="51" t="s">
        <v>82</v>
      </c>
      <c r="F91" s="6">
        <f>SUM(F93)</f>
        <v>0</v>
      </c>
      <c r="G91" s="6">
        <f aca="true" t="shared" si="25" ref="G91:N91">SUM(G93)</f>
        <v>0</v>
      </c>
      <c r="H91" s="6">
        <f t="shared" si="25"/>
        <v>0</v>
      </c>
      <c r="I91" s="6">
        <f t="shared" si="25"/>
        <v>0</v>
      </c>
      <c r="J91" s="6">
        <f t="shared" si="25"/>
        <v>0</v>
      </c>
      <c r="K91" s="6">
        <f t="shared" si="25"/>
        <v>0</v>
      </c>
      <c r="L91" s="6">
        <f t="shared" si="25"/>
        <v>0</v>
      </c>
      <c r="M91" s="6">
        <f t="shared" si="25"/>
        <v>0</v>
      </c>
      <c r="N91" s="7">
        <f t="shared" si="25"/>
        <v>0</v>
      </c>
    </row>
    <row r="92" spans="1:14" s="50" customFormat="1" ht="12.75" customHeight="1">
      <c r="A92" s="43"/>
      <c r="B92" s="47"/>
      <c r="C92" s="48"/>
      <c r="D92" s="48"/>
      <c r="E92" s="49" t="s">
        <v>44</v>
      </c>
      <c r="F92" s="6"/>
      <c r="G92" s="6"/>
      <c r="H92" s="6"/>
      <c r="I92" s="6"/>
      <c r="J92" s="6"/>
      <c r="K92" s="6"/>
      <c r="L92" s="6"/>
      <c r="M92" s="6"/>
      <c r="N92" s="7"/>
    </row>
    <row r="93" spans="1:14" ht="27.75" customHeight="1">
      <c r="A93" s="43">
        <v>2381</v>
      </c>
      <c r="B93" s="47" t="s">
        <v>5</v>
      </c>
      <c r="C93" s="48" t="s">
        <v>13</v>
      </c>
      <c r="D93" s="48">
        <v>1</v>
      </c>
      <c r="E93" s="49" t="s">
        <v>83</v>
      </c>
      <c r="F93" s="6">
        <f>SUM(G93:H93)</f>
        <v>0</v>
      </c>
      <c r="G93" s="6">
        <v>0</v>
      </c>
      <c r="H93" s="6">
        <v>0</v>
      </c>
      <c r="I93" s="6">
        <f>SUM(J93:K93)</f>
        <v>0</v>
      </c>
      <c r="J93" s="6">
        <v>0</v>
      </c>
      <c r="K93" s="6">
        <v>0</v>
      </c>
      <c r="L93" s="6">
        <f>SUM(M93:N93)</f>
        <v>0</v>
      </c>
      <c r="M93" s="6">
        <v>0</v>
      </c>
      <c r="N93" s="7">
        <v>0</v>
      </c>
    </row>
    <row r="94" spans="1:14" s="53" customFormat="1" ht="45" customHeight="1">
      <c r="A94" s="52">
        <v>2400</v>
      </c>
      <c r="B94" s="44" t="s">
        <v>6</v>
      </c>
      <c r="C94" s="45">
        <v>0</v>
      </c>
      <c r="D94" s="45">
        <v>0</v>
      </c>
      <c r="E94" s="41" t="s">
        <v>84</v>
      </c>
      <c r="F94" s="8">
        <f>SUM(F96,F100,F106,F114,F119,F126,F129,F135,F144)</f>
        <v>26024700.452900007</v>
      </c>
      <c r="G94" s="8">
        <f aca="true" t="shared" si="26" ref="G94:N94">SUM(G96,G100,G106,G114,G119,G126,G129,G135,G144)</f>
        <v>16429782.3276</v>
      </c>
      <c r="H94" s="8">
        <f t="shared" si="26"/>
        <v>9594918.125300003</v>
      </c>
      <c r="I94" s="8">
        <f t="shared" si="26"/>
        <v>51834462.42479999</v>
      </c>
      <c r="J94" s="8">
        <f t="shared" si="26"/>
        <v>17569899.2906</v>
      </c>
      <c r="K94" s="8">
        <f t="shared" si="26"/>
        <v>34264563.13419999</v>
      </c>
      <c r="L94" s="8">
        <f t="shared" si="26"/>
        <v>24136238.280399997</v>
      </c>
      <c r="M94" s="8">
        <f t="shared" si="26"/>
        <v>13918568.056</v>
      </c>
      <c r="N94" s="9">
        <f t="shared" si="26"/>
        <v>10217670.224399999</v>
      </c>
    </row>
    <row r="95" spans="1:14" ht="25.5" customHeight="1">
      <c r="A95" s="43"/>
      <c r="B95" s="47"/>
      <c r="C95" s="48"/>
      <c r="D95" s="48"/>
      <c r="E95" s="49" t="s">
        <v>24</v>
      </c>
      <c r="F95" s="6"/>
      <c r="G95" s="6"/>
      <c r="H95" s="6"/>
      <c r="I95" s="6"/>
      <c r="J95" s="6"/>
      <c r="K95" s="6"/>
      <c r="L95" s="6"/>
      <c r="M95" s="6"/>
      <c r="N95" s="7"/>
    </row>
    <row r="96" spans="1:14" ht="26.25" customHeight="1">
      <c r="A96" s="43">
        <v>2410</v>
      </c>
      <c r="B96" s="47" t="s">
        <v>6</v>
      </c>
      <c r="C96" s="48">
        <v>1</v>
      </c>
      <c r="D96" s="48">
        <v>0</v>
      </c>
      <c r="E96" s="51" t="s">
        <v>85</v>
      </c>
      <c r="F96" s="6">
        <f>SUM(F98:F99)</f>
        <v>90253.9362</v>
      </c>
      <c r="G96" s="6">
        <f aca="true" t="shared" si="27" ref="G96:N96">SUM(G98:G99)</f>
        <v>86753.9362</v>
      </c>
      <c r="H96" s="6">
        <f t="shared" si="27"/>
        <v>3500</v>
      </c>
      <c r="I96" s="6">
        <f t="shared" si="27"/>
        <v>83669.9362</v>
      </c>
      <c r="J96" s="6">
        <f t="shared" si="27"/>
        <v>78089.9362</v>
      </c>
      <c r="K96" s="6">
        <f t="shared" si="27"/>
        <v>5580</v>
      </c>
      <c r="L96" s="6">
        <f t="shared" si="27"/>
        <v>62076.7619</v>
      </c>
      <c r="M96" s="6">
        <f t="shared" si="27"/>
        <v>58570.071899999995</v>
      </c>
      <c r="N96" s="7">
        <f t="shared" si="27"/>
        <v>3506.69</v>
      </c>
    </row>
    <row r="97" spans="1:14" s="50" customFormat="1" ht="13.5" customHeight="1">
      <c r="A97" s="43"/>
      <c r="B97" s="47"/>
      <c r="C97" s="48"/>
      <c r="D97" s="48"/>
      <c r="E97" s="49" t="s">
        <v>44</v>
      </c>
      <c r="F97" s="6"/>
      <c r="G97" s="6"/>
      <c r="H97" s="6"/>
      <c r="I97" s="6"/>
      <c r="J97" s="6"/>
      <c r="K97" s="6"/>
      <c r="L97" s="6"/>
      <c r="M97" s="6"/>
      <c r="N97" s="7"/>
    </row>
    <row r="98" spans="1:14" ht="29.25" customHeight="1">
      <c r="A98" s="43">
        <v>2411</v>
      </c>
      <c r="B98" s="47" t="s">
        <v>6</v>
      </c>
      <c r="C98" s="48">
        <v>1</v>
      </c>
      <c r="D98" s="48">
        <v>1</v>
      </c>
      <c r="E98" s="49" t="s">
        <v>86</v>
      </c>
      <c r="F98" s="6">
        <f>SUM(G98:H98)</f>
        <v>88343.9362</v>
      </c>
      <c r="G98" s="6">
        <v>84843.9362</v>
      </c>
      <c r="H98" s="6">
        <v>3500</v>
      </c>
      <c r="I98" s="6">
        <f>SUM(J98:K98)</f>
        <v>81759.9362</v>
      </c>
      <c r="J98" s="6">
        <v>76179.9362</v>
      </c>
      <c r="K98" s="6">
        <v>5580</v>
      </c>
      <c r="L98" s="6">
        <f>SUM(M98:N98)</f>
        <v>60335.4219</v>
      </c>
      <c r="M98" s="6">
        <v>56828.7319</v>
      </c>
      <c r="N98" s="7">
        <v>3506.69</v>
      </c>
    </row>
    <row r="99" spans="1:14" ht="27" customHeight="1">
      <c r="A99" s="43">
        <v>2412</v>
      </c>
      <c r="B99" s="47" t="s">
        <v>6</v>
      </c>
      <c r="C99" s="48">
        <v>1</v>
      </c>
      <c r="D99" s="48">
        <v>2</v>
      </c>
      <c r="E99" s="49" t="s">
        <v>87</v>
      </c>
      <c r="F99" s="6">
        <f>SUM(G99:H99)</f>
        <v>1910</v>
      </c>
      <c r="G99" s="6">
        <v>1910</v>
      </c>
      <c r="H99" s="6">
        <v>0</v>
      </c>
      <c r="I99" s="6">
        <f>SUM(J99:K99)</f>
        <v>1910</v>
      </c>
      <c r="J99" s="6">
        <v>1910</v>
      </c>
      <c r="K99" s="6">
        <v>0</v>
      </c>
      <c r="L99" s="6">
        <f>SUM(M99:N99)</f>
        <v>1741.34</v>
      </c>
      <c r="M99" s="6">
        <v>1741.34</v>
      </c>
      <c r="N99" s="7">
        <v>0</v>
      </c>
    </row>
    <row r="100" spans="1:14" ht="24.75" customHeight="1">
      <c r="A100" s="43">
        <v>2420</v>
      </c>
      <c r="B100" s="47" t="s">
        <v>6</v>
      </c>
      <c r="C100" s="48">
        <v>2</v>
      </c>
      <c r="D100" s="48">
        <v>0</v>
      </c>
      <c r="E100" s="51" t="s">
        <v>88</v>
      </c>
      <c r="F100" s="6">
        <f>SUM(F102:F105)</f>
        <v>1619335.2847000002</v>
      </c>
      <c r="G100" s="6">
        <f aca="true" t="shared" si="28" ref="G100:N100">SUM(G102:G105)</f>
        <v>849544.3</v>
      </c>
      <c r="H100" s="6">
        <f t="shared" si="28"/>
        <v>769790.9846999999</v>
      </c>
      <c r="I100" s="6">
        <f t="shared" si="28"/>
        <v>3632101.1926999995</v>
      </c>
      <c r="J100" s="6">
        <f t="shared" si="28"/>
        <v>812824.914</v>
      </c>
      <c r="K100" s="6">
        <f t="shared" si="28"/>
        <v>2819276.2786999997</v>
      </c>
      <c r="L100" s="6">
        <f t="shared" si="28"/>
        <v>2582819.8391</v>
      </c>
      <c r="M100" s="6">
        <f t="shared" si="28"/>
        <v>560621.4734</v>
      </c>
      <c r="N100" s="7">
        <f t="shared" si="28"/>
        <v>2022198.3657</v>
      </c>
    </row>
    <row r="101" spans="1:14" s="50" customFormat="1" ht="13.5" customHeight="1">
      <c r="A101" s="43"/>
      <c r="B101" s="47"/>
      <c r="C101" s="48"/>
      <c r="D101" s="48"/>
      <c r="E101" s="49" t="s">
        <v>44</v>
      </c>
      <c r="F101" s="6"/>
      <c r="G101" s="6"/>
      <c r="H101" s="6"/>
      <c r="I101" s="6"/>
      <c r="J101" s="6"/>
      <c r="K101" s="6"/>
      <c r="L101" s="6"/>
      <c r="M101" s="6"/>
      <c r="N101" s="7"/>
    </row>
    <row r="102" spans="1:14" ht="16.5" customHeight="1">
      <c r="A102" s="43">
        <v>2421</v>
      </c>
      <c r="B102" s="47" t="s">
        <v>6</v>
      </c>
      <c r="C102" s="48">
        <v>2</v>
      </c>
      <c r="D102" s="48">
        <v>1</v>
      </c>
      <c r="E102" s="49" t="s">
        <v>89</v>
      </c>
      <c r="F102" s="6">
        <f>SUM(G102:H102)</f>
        <v>759064.2690000001</v>
      </c>
      <c r="G102" s="6">
        <v>575419.4</v>
      </c>
      <c r="H102" s="6">
        <v>183644.869</v>
      </c>
      <c r="I102" s="6">
        <f>SUM(J102:K102)</f>
        <v>1082802.3135</v>
      </c>
      <c r="J102" s="6">
        <v>564913.727</v>
      </c>
      <c r="K102" s="6">
        <v>517888.5865</v>
      </c>
      <c r="L102" s="6">
        <f>SUM(M102:N102)</f>
        <v>827726.3996</v>
      </c>
      <c r="M102" s="6">
        <v>432931.6515</v>
      </c>
      <c r="N102" s="7">
        <v>394794.7481</v>
      </c>
    </row>
    <row r="103" spans="1:14" ht="17.25" customHeight="1">
      <c r="A103" s="43">
        <v>2422</v>
      </c>
      <c r="B103" s="47" t="s">
        <v>6</v>
      </c>
      <c r="C103" s="48">
        <v>2</v>
      </c>
      <c r="D103" s="48">
        <v>2</v>
      </c>
      <c r="E103" s="49" t="s">
        <v>90</v>
      </c>
      <c r="F103" s="6">
        <f>SUM(G103:H103)</f>
        <v>3250</v>
      </c>
      <c r="G103" s="6">
        <v>3250</v>
      </c>
      <c r="H103" s="6">
        <v>0</v>
      </c>
      <c r="I103" s="6">
        <f>SUM(J103:K103)</f>
        <v>4250</v>
      </c>
      <c r="J103" s="6">
        <v>3250</v>
      </c>
      <c r="K103" s="6">
        <v>1000</v>
      </c>
      <c r="L103" s="6">
        <f>SUM(M103:N103)</f>
        <v>1734.768</v>
      </c>
      <c r="M103" s="6">
        <v>1734.768</v>
      </c>
      <c r="N103" s="7">
        <v>0</v>
      </c>
    </row>
    <row r="104" spans="1:14" ht="21" customHeight="1">
      <c r="A104" s="43">
        <v>2423</v>
      </c>
      <c r="B104" s="47" t="s">
        <v>6</v>
      </c>
      <c r="C104" s="48">
        <v>2</v>
      </c>
      <c r="D104" s="48">
        <v>3</v>
      </c>
      <c r="E104" s="49" t="s">
        <v>91</v>
      </c>
      <c r="F104" s="6">
        <f>SUM(G104:H104)</f>
        <v>0</v>
      </c>
      <c r="G104" s="6">
        <v>0</v>
      </c>
      <c r="H104" s="6">
        <v>0</v>
      </c>
      <c r="I104" s="6">
        <f>SUM(J104:K104)</f>
        <v>0</v>
      </c>
      <c r="J104" s="6">
        <v>0</v>
      </c>
      <c r="K104" s="6">
        <v>0</v>
      </c>
      <c r="L104" s="6">
        <f>SUM(M104:N104)</f>
        <v>0</v>
      </c>
      <c r="M104" s="6">
        <v>0</v>
      </c>
      <c r="N104" s="7">
        <v>0</v>
      </c>
    </row>
    <row r="105" spans="1:14" ht="17.25">
      <c r="A105" s="43">
        <v>2424</v>
      </c>
      <c r="B105" s="47" t="s">
        <v>6</v>
      </c>
      <c r="C105" s="48">
        <v>2</v>
      </c>
      <c r="D105" s="48">
        <v>4</v>
      </c>
      <c r="E105" s="49" t="s">
        <v>92</v>
      </c>
      <c r="F105" s="6">
        <f>SUM(G105:H105)</f>
        <v>857021.0157</v>
      </c>
      <c r="G105" s="6">
        <v>270874.9</v>
      </c>
      <c r="H105" s="6">
        <v>586146.1157</v>
      </c>
      <c r="I105" s="6">
        <f>SUM(J105:K105)</f>
        <v>2545048.8792</v>
      </c>
      <c r="J105" s="6">
        <v>244661.187</v>
      </c>
      <c r="K105" s="6">
        <v>2300387.6922</v>
      </c>
      <c r="L105" s="6">
        <f>SUM(M105:N105)</f>
        <v>1753358.6715</v>
      </c>
      <c r="M105" s="6">
        <v>125955.0539</v>
      </c>
      <c r="N105" s="7">
        <v>1627403.6176</v>
      </c>
    </row>
    <row r="106" spans="1:14" ht="14.25" customHeight="1">
      <c r="A106" s="43">
        <v>2430</v>
      </c>
      <c r="B106" s="47" t="s">
        <v>6</v>
      </c>
      <c r="C106" s="48">
        <v>3</v>
      </c>
      <c r="D106" s="48">
        <v>0</v>
      </c>
      <c r="E106" s="51" t="s">
        <v>93</v>
      </c>
      <c r="F106" s="6">
        <f>SUM(F108:F113)</f>
        <v>3583251.0859000003</v>
      </c>
      <c r="G106" s="6">
        <f aca="true" t="shared" si="29" ref="G106:N106">SUM(G108:G113)</f>
        <v>33166.5</v>
      </c>
      <c r="H106" s="6">
        <f t="shared" si="29"/>
        <v>3550084.5859</v>
      </c>
      <c r="I106" s="6">
        <f t="shared" si="29"/>
        <v>4112017.5584</v>
      </c>
      <c r="J106" s="6">
        <f t="shared" si="29"/>
        <v>90066.6</v>
      </c>
      <c r="K106" s="6">
        <f t="shared" si="29"/>
        <v>4021950.9584000004</v>
      </c>
      <c r="L106" s="6">
        <f t="shared" si="29"/>
        <v>2950278.4244999997</v>
      </c>
      <c r="M106" s="6">
        <f t="shared" si="29"/>
        <v>39634.756</v>
      </c>
      <c r="N106" s="7">
        <f t="shared" si="29"/>
        <v>2910643.6685</v>
      </c>
    </row>
    <row r="107" spans="1:14" s="50" customFormat="1" ht="13.5" customHeight="1">
      <c r="A107" s="43"/>
      <c r="B107" s="47"/>
      <c r="C107" s="48"/>
      <c r="D107" s="48"/>
      <c r="E107" s="49" t="s">
        <v>44</v>
      </c>
      <c r="F107" s="6"/>
      <c r="G107" s="6"/>
      <c r="H107" s="6"/>
      <c r="I107" s="6"/>
      <c r="J107" s="6"/>
      <c r="K107" s="6"/>
      <c r="L107" s="6"/>
      <c r="M107" s="6"/>
      <c r="N107" s="7"/>
    </row>
    <row r="108" spans="1:14" ht="15.75" customHeight="1">
      <c r="A108" s="43">
        <v>2431</v>
      </c>
      <c r="B108" s="47" t="s">
        <v>6</v>
      </c>
      <c r="C108" s="48">
        <v>3</v>
      </c>
      <c r="D108" s="48">
        <v>1</v>
      </c>
      <c r="E108" s="49" t="s">
        <v>94</v>
      </c>
      <c r="F108" s="6">
        <f aca="true" t="shared" si="30" ref="F108:F113">SUM(G108:H108)</f>
        <v>0</v>
      </c>
      <c r="G108" s="6">
        <v>0</v>
      </c>
      <c r="H108" s="6">
        <v>0</v>
      </c>
      <c r="I108" s="6">
        <f aca="true" t="shared" si="31" ref="I108:I113">SUM(J108:K108)</f>
        <v>0</v>
      </c>
      <c r="J108" s="6">
        <v>0</v>
      </c>
      <c r="K108" s="6">
        <v>0</v>
      </c>
      <c r="L108" s="6">
        <f aca="true" t="shared" si="32" ref="L108:L113">SUM(M108:N108)</f>
        <v>0</v>
      </c>
      <c r="M108" s="6">
        <v>0</v>
      </c>
      <c r="N108" s="7">
        <v>0</v>
      </c>
    </row>
    <row r="109" spans="1:14" ht="15" customHeight="1">
      <c r="A109" s="43">
        <v>2432</v>
      </c>
      <c r="B109" s="47" t="s">
        <v>6</v>
      </c>
      <c r="C109" s="48">
        <v>3</v>
      </c>
      <c r="D109" s="48">
        <v>2</v>
      </c>
      <c r="E109" s="49" t="s">
        <v>95</v>
      </c>
      <c r="F109" s="6">
        <f t="shared" si="30"/>
        <v>651243.9859</v>
      </c>
      <c r="G109" s="6">
        <v>16038.4</v>
      </c>
      <c r="H109" s="6">
        <v>635205.5859</v>
      </c>
      <c r="I109" s="6">
        <f t="shared" si="31"/>
        <v>1240764.4104000002</v>
      </c>
      <c r="J109" s="6">
        <v>15973.1</v>
      </c>
      <c r="K109" s="6">
        <v>1224791.3104</v>
      </c>
      <c r="L109" s="6">
        <f t="shared" si="32"/>
        <v>1011049.0623</v>
      </c>
      <c r="M109" s="6">
        <v>3519.9507</v>
      </c>
      <c r="N109" s="7">
        <v>1007529.1116</v>
      </c>
    </row>
    <row r="110" spans="1:14" ht="15" customHeight="1">
      <c r="A110" s="43">
        <v>2433</v>
      </c>
      <c r="B110" s="47" t="s">
        <v>6</v>
      </c>
      <c r="C110" s="48">
        <v>3</v>
      </c>
      <c r="D110" s="48">
        <v>3</v>
      </c>
      <c r="E110" s="49" t="s">
        <v>96</v>
      </c>
      <c r="F110" s="6">
        <f t="shared" si="30"/>
        <v>0</v>
      </c>
      <c r="G110" s="6">
        <v>0</v>
      </c>
      <c r="H110" s="6">
        <v>0</v>
      </c>
      <c r="I110" s="6">
        <f t="shared" si="31"/>
        <v>0</v>
      </c>
      <c r="J110" s="6">
        <v>0</v>
      </c>
      <c r="K110" s="6">
        <v>0</v>
      </c>
      <c r="L110" s="6">
        <f t="shared" si="32"/>
        <v>0</v>
      </c>
      <c r="M110" s="6">
        <v>0</v>
      </c>
      <c r="N110" s="7">
        <v>0</v>
      </c>
    </row>
    <row r="111" spans="1:14" ht="21" customHeight="1">
      <c r="A111" s="43">
        <v>2434</v>
      </c>
      <c r="B111" s="47" t="s">
        <v>6</v>
      </c>
      <c r="C111" s="48">
        <v>3</v>
      </c>
      <c r="D111" s="48">
        <v>4</v>
      </c>
      <c r="E111" s="49" t="s">
        <v>97</v>
      </c>
      <c r="F111" s="6">
        <f t="shared" si="30"/>
        <v>0</v>
      </c>
      <c r="G111" s="6">
        <v>0</v>
      </c>
      <c r="H111" s="6">
        <v>0</v>
      </c>
      <c r="I111" s="6">
        <f t="shared" si="31"/>
        <v>0</v>
      </c>
      <c r="J111" s="6">
        <v>0</v>
      </c>
      <c r="K111" s="6">
        <v>0</v>
      </c>
      <c r="L111" s="6">
        <f t="shared" si="32"/>
        <v>0</v>
      </c>
      <c r="M111" s="6">
        <v>0</v>
      </c>
      <c r="N111" s="7">
        <v>0</v>
      </c>
    </row>
    <row r="112" spans="1:14" ht="15" customHeight="1">
      <c r="A112" s="43">
        <v>2435</v>
      </c>
      <c r="B112" s="47" t="s">
        <v>6</v>
      </c>
      <c r="C112" s="48">
        <v>3</v>
      </c>
      <c r="D112" s="48">
        <v>5</v>
      </c>
      <c r="E112" s="49" t="s">
        <v>98</v>
      </c>
      <c r="F112" s="6">
        <f t="shared" si="30"/>
        <v>2920447.1</v>
      </c>
      <c r="G112" s="6">
        <v>5688.1</v>
      </c>
      <c r="H112" s="6">
        <v>2914759</v>
      </c>
      <c r="I112" s="6">
        <f t="shared" si="31"/>
        <v>2849537.168</v>
      </c>
      <c r="J112" s="6">
        <v>62618.5</v>
      </c>
      <c r="K112" s="6">
        <v>2786918.668</v>
      </c>
      <c r="L112" s="6">
        <f t="shared" si="32"/>
        <v>1915780.3821999999</v>
      </c>
      <c r="M112" s="6">
        <v>25096.8053</v>
      </c>
      <c r="N112" s="7">
        <v>1890683.5769</v>
      </c>
    </row>
    <row r="113" spans="1:14" ht="14.25" customHeight="1">
      <c r="A113" s="43">
        <v>2436</v>
      </c>
      <c r="B113" s="47" t="s">
        <v>6</v>
      </c>
      <c r="C113" s="48">
        <v>3</v>
      </c>
      <c r="D113" s="48">
        <v>6</v>
      </c>
      <c r="E113" s="49" t="s">
        <v>99</v>
      </c>
      <c r="F113" s="6">
        <f t="shared" si="30"/>
        <v>11560</v>
      </c>
      <c r="G113" s="6">
        <v>11440</v>
      </c>
      <c r="H113" s="6">
        <v>120</v>
      </c>
      <c r="I113" s="6">
        <f t="shared" si="31"/>
        <v>21715.98</v>
      </c>
      <c r="J113" s="6">
        <v>11475</v>
      </c>
      <c r="K113" s="6">
        <v>10240.98</v>
      </c>
      <c r="L113" s="6">
        <f t="shared" si="32"/>
        <v>23448.98</v>
      </c>
      <c r="M113" s="6">
        <v>11018</v>
      </c>
      <c r="N113" s="7">
        <v>12430.98</v>
      </c>
    </row>
    <row r="114" spans="1:14" ht="27" customHeight="1">
      <c r="A114" s="43">
        <v>2440</v>
      </c>
      <c r="B114" s="47" t="s">
        <v>6</v>
      </c>
      <c r="C114" s="48">
        <v>4</v>
      </c>
      <c r="D114" s="48">
        <v>0</v>
      </c>
      <c r="E114" s="51" t="s">
        <v>100</v>
      </c>
      <c r="F114" s="6">
        <f>SUM(F116:F118)</f>
        <v>0</v>
      </c>
      <c r="G114" s="6">
        <f aca="true" t="shared" si="33" ref="G114:N114">SUM(G116:G118)</f>
        <v>0</v>
      </c>
      <c r="H114" s="6">
        <f t="shared" si="33"/>
        <v>0</v>
      </c>
      <c r="I114" s="6">
        <f t="shared" si="33"/>
        <v>0</v>
      </c>
      <c r="J114" s="6">
        <f t="shared" si="33"/>
        <v>0</v>
      </c>
      <c r="K114" s="6">
        <f t="shared" si="33"/>
        <v>0</v>
      </c>
      <c r="L114" s="6">
        <f t="shared" si="33"/>
        <v>0</v>
      </c>
      <c r="M114" s="6">
        <f t="shared" si="33"/>
        <v>0</v>
      </c>
      <c r="N114" s="7">
        <f t="shared" si="33"/>
        <v>0</v>
      </c>
    </row>
    <row r="115" spans="1:14" s="50" customFormat="1" ht="14.25" customHeight="1">
      <c r="A115" s="43"/>
      <c r="B115" s="47"/>
      <c r="C115" s="48"/>
      <c r="D115" s="48"/>
      <c r="E115" s="49" t="s">
        <v>44</v>
      </c>
      <c r="F115" s="6"/>
      <c r="G115" s="6"/>
      <c r="H115" s="6"/>
      <c r="I115" s="6"/>
      <c r="J115" s="6"/>
      <c r="K115" s="6"/>
      <c r="L115" s="6"/>
      <c r="M115" s="6"/>
      <c r="N115" s="7"/>
    </row>
    <row r="116" spans="1:14" ht="27.75" customHeight="1">
      <c r="A116" s="43">
        <v>2441</v>
      </c>
      <c r="B116" s="47" t="s">
        <v>6</v>
      </c>
      <c r="C116" s="48">
        <v>4</v>
      </c>
      <c r="D116" s="48">
        <v>1</v>
      </c>
      <c r="E116" s="49" t="s">
        <v>101</v>
      </c>
      <c r="F116" s="6">
        <f>SUM(G116:H116)</f>
        <v>0</v>
      </c>
      <c r="G116" s="6">
        <v>0</v>
      </c>
      <c r="H116" s="6">
        <v>0</v>
      </c>
      <c r="I116" s="6">
        <f>SUM(J116:K116)</f>
        <v>0</v>
      </c>
      <c r="J116" s="6">
        <v>0</v>
      </c>
      <c r="K116" s="6">
        <v>0</v>
      </c>
      <c r="L116" s="6">
        <f>SUM(M116:N116)</f>
        <v>0</v>
      </c>
      <c r="M116" s="6">
        <v>0</v>
      </c>
      <c r="N116" s="7">
        <v>0</v>
      </c>
    </row>
    <row r="117" spans="1:14" ht="20.25" customHeight="1">
      <c r="A117" s="43">
        <v>2442</v>
      </c>
      <c r="B117" s="47" t="s">
        <v>6</v>
      </c>
      <c r="C117" s="48">
        <v>4</v>
      </c>
      <c r="D117" s="48">
        <v>2</v>
      </c>
      <c r="E117" s="49" t="s">
        <v>102</v>
      </c>
      <c r="F117" s="6">
        <f>SUM(G117:H117)</f>
        <v>0</v>
      </c>
      <c r="G117" s="6">
        <v>0</v>
      </c>
      <c r="H117" s="6">
        <v>0</v>
      </c>
      <c r="I117" s="6">
        <f>SUM(J117:K117)</f>
        <v>0</v>
      </c>
      <c r="J117" s="6">
        <v>0</v>
      </c>
      <c r="K117" s="6">
        <v>0</v>
      </c>
      <c r="L117" s="6">
        <f>SUM(M117:N117)</f>
        <v>0</v>
      </c>
      <c r="M117" s="6">
        <v>0</v>
      </c>
      <c r="N117" s="7">
        <v>0</v>
      </c>
    </row>
    <row r="118" spans="1:14" ht="15" customHeight="1">
      <c r="A118" s="43">
        <v>2443</v>
      </c>
      <c r="B118" s="47" t="s">
        <v>6</v>
      </c>
      <c r="C118" s="48">
        <v>4</v>
      </c>
      <c r="D118" s="48">
        <v>3</v>
      </c>
      <c r="E118" s="49" t="s">
        <v>103</v>
      </c>
      <c r="F118" s="6">
        <f>SUM(G118:H118)</f>
        <v>0</v>
      </c>
      <c r="G118" s="6">
        <v>0</v>
      </c>
      <c r="H118" s="6">
        <v>0</v>
      </c>
      <c r="I118" s="6">
        <f>SUM(J118:K118)</f>
        <v>0</v>
      </c>
      <c r="J118" s="6">
        <v>0</v>
      </c>
      <c r="K118" s="6">
        <v>0</v>
      </c>
      <c r="L118" s="6">
        <f>SUM(M118:N118)</f>
        <v>0</v>
      </c>
      <c r="M118" s="6">
        <v>0</v>
      </c>
      <c r="N118" s="7">
        <v>0</v>
      </c>
    </row>
    <row r="119" spans="1:14" ht="16.5" customHeight="1">
      <c r="A119" s="43">
        <v>2450</v>
      </c>
      <c r="B119" s="47" t="s">
        <v>6</v>
      </c>
      <c r="C119" s="48">
        <v>5</v>
      </c>
      <c r="D119" s="48">
        <v>0</v>
      </c>
      <c r="E119" s="51" t="s">
        <v>104</v>
      </c>
      <c r="F119" s="6">
        <f>SUM(F121:F125)</f>
        <v>28849964.240200005</v>
      </c>
      <c r="G119" s="6">
        <f aca="true" t="shared" si="34" ref="G119:N119">SUM(G121:G125)</f>
        <v>13924264.091400001</v>
      </c>
      <c r="H119" s="6">
        <f t="shared" si="34"/>
        <v>14925700.148800002</v>
      </c>
      <c r="I119" s="6">
        <f t="shared" si="34"/>
        <v>58805914.3309</v>
      </c>
      <c r="J119" s="6">
        <f t="shared" si="34"/>
        <v>15072400.928399999</v>
      </c>
      <c r="K119" s="6">
        <f t="shared" si="34"/>
        <v>43733513.402499996</v>
      </c>
      <c r="L119" s="6">
        <f t="shared" si="34"/>
        <v>48294861.6496</v>
      </c>
      <c r="M119" s="6">
        <f t="shared" si="34"/>
        <v>11945296.3587</v>
      </c>
      <c r="N119" s="7">
        <f t="shared" si="34"/>
        <v>36349565.2909</v>
      </c>
    </row>
    <row r="120" spans="1:14" s="50" customFormat="1" ht="15" customHeight="1">
      <c r="A120" s="43"/>
      <c r="B120" s="47"/>
      <c r="C120" s="48"/>
      <c r="D120" s="48"/>
      <c r="E120" s="49" t="s">
        <v>44</v>
      </c>
      <c r="F120" s="6"/>
      <c r="G120" s="6"/>
      <c r="H120" s="6"/>
      <c r="I120" s="6"/>
      <c r="J120" s="6"/>
      <c r="K120" s="6"/>
      <c r="L120" s="6"/>
      <c r="M120" s="6"/>
      <c r="N120" s="7"/>
    </row>
    <row r="121" spans="1:14" ht="14.25" customHeight="1">
      <c r="A121" s="43">
        <v>2451</v>
      </c>
      <c r="B121" s="47" t="s">
        <v>6</v>
      </c>
      <c r="C121" s="48">
        <v>5</v>
      </c>
      <c r="D121" s="48">
        <v>1</v>
      </c>
      <c r="E121" s="49" t="s">
        <v>105</v>
      </c>
      <c r="F121" s="6">
        <f>SUM(G121:H121)</f>
        <v>23371909.018200003</v>
      </c>
      <c r="G121" s="6">
        <v>9635481.2694</v>
      </c>
      <c r="H121" s="6">
        <v>13736427.748800002</v>
      </c>
      <c r="I121" s="6">
        <f>SUM(J121:K121)</f>
        <v>51202803.4594</v>
      </c>
      <c r="J121" s="6">
        <v>10804514.3064</v>
      </c>
      <c r="K121" s="6">
        <v>40398289.153</v>
      </c>
      <c r="L121" s="6">
        <f>SUM(M121:N121)</f>
        <v>41642400.594399996</v>
      </c>
      <c r="M121" s="6">
        <v>8082941.593599999</v>
      </c>
      <c r="N121" s="7">
        <v>33559459.0008</v>
      </c>
    </row>
    <row r="122" spans="1:14" ht="18" customHeight="1">
      <c r="A122" s="43">
        <v>2452</v>
      </c>
      <c r="B122" s="47" t="s">
        <v>6</v>
      </c>
      <c r="C122" s="48">
        <v>5</v>
      </c>
      <c r="D122" s="48">
        <v>2</v>
      </c>
      <c r="E122" s="49" t="s">
        <v>106</v>
      </c>
      <c r="F122" s="6">
        <f>SUM(G122:H122)</f>
        <v>0</v>
      </c>
      <c r="G122" s="6">
        <v>0</v>
      </c>
      <c r="H122" s="6">
        <v>0</v>
      </c>
      <c r="I122" s="6">
        <f>SUM(J122:K122)</f>
        <v>0</v>
      </c>
      <c r="J122" s="6">
        <v>0</v>
      </c>
      <c r="K122" s="6">
        <v>0</v>
      </c>
      <c r="L122" s="6">
        <f>SUM(M122:N122)</f>
        <v>0</v>
      </c>
      <c r="M122" s="6">
        <v>0</v>
      </c>
      <c r="N122" s="7">
        <v>0</v>
      </c>
    </row>
    <row r="123" spans="1:14" ht="15" customHeight="1">
      <c r="A123" s="43">
        <v>2453</v>
      </c>
      <c r="B123" s="47" t="s">
        <v>6</v>
      </c>
      <c r="C123" s="48">
        <v>5</v>
      </c>
      <c r="D123" s="48">
        <v>3</v>
      </c>
      <c r="E123" s="49" t="s">
        <v>107</v>
      </c>
      <c r="F123" s="6">
        <f>SUM(G123:H123)</f>
        <v>0</v>
      </c>
      <c r="G123" s="6">
        <v>0</v>
      </c>
      <c r="H123" s="6">
        <v>0</v>
      </c>
      <c r="I123" s="6">
        <f>SUM(J123:K123)</f>
        <v>0</v>
      </c>
      <c r="J123" s="6">
        <v>0</v>
      </c>
      <c r="K123" s="6">
        <v>0</v>
      </c>
      <c r="L123" s="6">
        <f>SUM(M123:N123)</f>
        <v>0</v>
      </c>
      <c r="M123" s="6">
        <v>0</v>
      </c>
      <c r="N123" s="7">
        <v>0</v>
      </c>
    </row>
    <row r="124" spans="1:14" ht="15" customHeight="1">
      <c r="A124" s="43">
        <v>2454</v>
      </c>
      <c r="B124" s="47" t="s">
        <v>6</v>
      </c>
      <c r="C124" s="48">
        <v>5</v>
      </c>
      <c r="D124" s="48">
        <v>4</v>
      </c>
      <c r="E124" s="49" t="s">
        <v>108</v>
      </c>
      <c r="F124" s="6">
        <f>SUM(G124:H124)</f>
        <v>0</v>
      </c>
      <c r="G124" s="6">
        <v>0</v>
      </c>
      <c r="H124" s="6">
        <v>0</v>
      </c>
      <c r="I124" s="6">
        <f>SUM(J124:K124)</f>
        <v>0</v>
      </c>
      <c r="J124" s="6">
        <v>0</v>
      </c>
      <c r="K124" s="6">
        <v>0</v>
      </c>
      <c r="L124" s="6">
        <f>SUM(M124:N124)</f>
        <v>0</v>
      </c>
      <c r="M124" s="6">
        <v>0</v>
      </c>
      <c r="N124" s="7">
        <v>0</v>
      </c>
    </row>
    <row r="125" spans="1:14" ht="19.5" customHeight="1">
      <c r="A125" s="43">
        <v>2455</v>
      </c>
      <c r="B125" s="47" t="s">
        <v>6</v>
      </c>
      <c r="C125" s="48">
        <v>5</v>
      </c>
      <c r="D125" s="48">
        <v>5</v>
      </c>
      <c r="E125" s="49" t="s">
        <v>109</v>
      </c>
      <c r="F125" s="6">
        <f>SUM(G125:H125)</f>
        <v>5478055.222000001</v>
      </c>
      <c r="G125" s="6">
        <v>4288782.822000001</v>
      </c>
      <c r="H125" s="6">
        <v>1189272.4</v>
      </c>
      <c r="I125" s="6">
        <f>SUM(J125:K125)</f>
        <v>7603110.8715</v>
      </c>
      <c r="J125" s="6">
        <v>4267886.622</v>
      </c>
      <c r="K125" s="6">
        <v>3335224.2495</v>
      </c>
      <c r="L125" s="6">
        <f>SUM(M125:N125)</f>
        <v>6652461.0552</v>
      </c>
      <c r="M125" s="6">
        <v>3862354.7651000004</v>
      </c>
      <c r="N125" s="7">
        <v>2790106.2901</v>
      </c>
    </row>
    <row r="126" spans="1:14" ht="18" customHeight="1">
      <c r="A126" s="43">
        <v>2460</v>
      </c>
      <c r="B126" s="47" t="s">
        <v>6</v>
      </c>
      <c r="C126" s="48">
        <v>6</v>
      </c>
      <c r="D126" s="48">
        <v>0</v>
      </c>
      <c r="E126" s="51" t="s">
        <v>110</v>
      </c>
      <c r="F126" s="6">
        <f>SUM(F128)</f>
        <v>0</v>
      </c>
      <c r="G126" s="6">
        <f aca="true" t="shared" si="35" ref="G126:N126">SUM(G128)</f>
        <v>0</v>
      </c>
      <c r="H126" s="6">
        <f t="shared" si="35"/>
        <v>0</v>
      </c>
      <c r="I126" s="6">
        <f t="shared" si="35"/>
        <v>0</v>
      </c>
      <c r="J126" s="6">
        <f t="shared" si="35"/>
        <v>0</v>
      </c>
      <c r="K126" s="6">
        <f t="shared" si="35"/>
        <v>0</v>
      </c>
      <c r="L126" s="6">
        <f t="shared" si="35"/>
        <v>0</v>
      </c>
      <c r="M126" s="6">
        <f t="shared" si="35"/>
        <v>0</v>
      </c>
      <c r="N126" s="7">
        <f t="shared" si="35"/>
        <v>0</v>
      </c>
    </row>
    <row r="127" spans="1:14" s="50" customFormat="1" ht="15" customHeight="1">
      <c r="A127" s="43"/>
      <c r="B127" s="47"/>
      <c r="C127" s="48"/>
      <c r="D127" s="48"/>
      <c r="E127" s="49" t="s">
        <v>44</v>
      </c>
      <c r="F127" s="6"/>
      <c r="G127" s="6"/>
      <c r="H127" s="6"/>
      <c r="I127" s="6"/>
      <c r="J127" s="6"/>
      <c r="K127" s="6"/>
      <c r="L127" s="6"/>
      <c r="M127" s="6"/>
      <c r="N127" s="7"/>
    </row>
    <row r="128" spans="1:14" ht="18.75" customHeight="1">
      <c r="A128" s="43">
        <v>2461</v>
      </c>
      <c r="B128" s="47" t="s">
        <v>6</v>
      </c>
      <c r="C128" s="48">
        <v>6</v>
      </c>
      <c r="D128" s="48">
        <v>1</v>
      </c>
      <c r="E128" s="49" t="s">
        <v>110</v>
      </c>
      <c r="F128" s="6">
        <f>SUM(G128:H128)</f>
        <v>0</v>
      </c>
      <c r="G128" s="6">
        <v>0</v>
      </c>
      <c r="H128" s="6">
        <v>0</v>
      </c>
      <c r="I128" s="6">
        <f>SUM(J128:K128)</f>
        <v>0</v>
      </c>
      <c r="J128" s="6">
        <v>0</v>
      </c>
      <c r="K128" s="6">
        <v>0</v>
      </c>
      <c r="L128" s="6">
        <f>SUM(M128:N128)</f>
        <v>0</v>
      </c>
      <c r="M128" s="6">
        <v>0</v>
      </c>
      <c r="N128" s="7">
        <v>0</v>
      </c>
    </row>
    <row r="129" spans="1:14" ht="14.25" customHeight="1">
      <c r="A129" s="43">
        <v>2470</v>
      </c>
      <c r="B129" s="47" t="s">
        <v>6</v>
      </c>
      <c r="C129" s="48">
        <v>7</v>
      </c>
      <c r="D129" s="48">
        <v>0</v>
      </c>
      <c r="E129" s="51" t="s">
        <v>111</v>
      </c>
      <c r="F129" s="6">
        <f>SUM(F131:F134)</f>
        <v>69364.2</v>
      </c>
      <c r="G129" s="6">
        <f aca="true" t="shared" si="36" ref="G129:N129">SUM(G131:G134)</f>
        <v>68264.2</v>
      </c>
      <c r="H129" s="6">
        <f t="shared" si="36"/>
        <v>1100</v>
      </c>
      <c r="I129" s="6">
        <f t="shared" si="36"/>
        <v>51611.812</v>
      </c>
      <c r="J129" s="6">
        <f t="shared" si="36"/>
        <v>34411.812</v>
      </c>
      <c r="K129" s="6">
        <f t="shared" si="36"/>
        <v>17200</v>
      </c>
      <c r="L129" s="6">
        <f t="shared" si="36"/>
        <v>19845.93</v>
      </c>
      <c r="M129" s="6">
        <f t="shared" si="36"/>
        <v>19572.2</v>
      </c>
      <c r="N129" s="7">
        <f t="shared" si="36"/>
        <v>273.73</v>
      </c>
    </row>
    <row r="130" spans="1:14" s="50" customFormat="1" ht="14.25" customHeight="1">
      <c r="A130" s="43"/>
      <c r="B130" s="47"/>
      <c r="C130" s="48"/>
      <c r="D130" s="48"/>
      <c r="E130" s="49" t="s">
        <v>44</v>
      </c>
      <c r="F130" s="6"/>
      <c r="G130" s="6"/>
      <c r="H130" s="6"/>
      <c r="I130" s="6"/>
      <c r="J130" s="6"/>
      <c r="K130" s="6"/>
      <c r="L130" s="6"/>
      <c r="M130" s="6"/>
      <c r="N130" s="7"/>
    </row>
    <row r="131" spans="1:14" ht="25.5" customHeight="1">
      <c r="A131" s="43">
        <v>2471</v>
      </c>
      <c r="B131" s="47" t="s">
        <v>6</v>
      </c>
      <c r="C131" s="48">
        <v>7</v>
      </c>
      <c r="D131" s="48">
        <v>1</v>
      </c>
      <c r="E131" s="49" t="s">
        <v>112</v>
      </c>
      <c r="F131" s="6">
        <f>SUM(G131:H131)</f>
        <v>0</v>
      </c>
      <c r="G131" s="6">
        <v>0</v>
      </c>
      <c r="H131" s="6">
        <v>0</v>
      </c>
      <c r="I131" s="6">
        <f>SUM(J131:K131)</f>
        <v>0</v>
      </c>
      <c r="J131" s="6">
        <v>0</v>
      </c>
      <c r="K131" s="6">
        <v>0</v>
      </c>
      <c r="L131" s="6">
        <f>SUM(M131:N131)</f>
        <v>0</v>
      </c>
      <c r="M131" s="6">
        <v>0</v>
      </c>
      <c r="N131" s="7">
        <v>0</v>
      </c>
    </row>
    <row r="132" spans="1:14" ht="15" customHeight="1">
      <c r="A132" s="43">
        <v>2472</v>
      </c>
      <c r="B132" s="47" t="s">
        <v>6</v>
      </c>
      <c r="C132" s="48">
        <v>7</v>
      </c>
      <c r="D132" s="48">
        <v>2</v>
      </c>
      <c r="E132" s="49" t="s">
        <v>113</v>
      </c>
      <c r="F132" s="6">
        <f>SUM(G132:H132)</f>
        <v>0</v>
      </c>
      <c r="G132" s="6">
        <v>0</v>
      </c>
      <c r="H132" s="6">
        <v>0</v>
      </c>
      <c r="I132" s="6">
        <f>SUM(J132:K132)</f>
        <v>0</v>
      </c>
      <c r="J132" s="6">
        <v>0</v>
      </c>
      <c r="K132" s="6">
        <v>0</v>
      </c>
      <c r="L132" s="6">
        <f>SUM(M132:N132)</f>
        <v>0</v>
      </c>
      <c r="M132" s="6">
        <v>0</v>
      </c>
      <c r="N132" s="7">
        <v>0</v>
      </c>
    </row>
    <row r="133" spans="1:14" ht="16.5" customHeight="1">
      <c r="A133" s="43">
        <v>2473</v>
      </c>
      <c r="B133" s="47" t="s">
        <v>6</v>
      </c>
      <c r="C133" s="48">
        <v>7</v>
      </c>
      <c r="D133" s="48">
        <v>3</v>
      </c>
      <c r="E133" s="49" t="s">
        <v>114</v>
      </c>
      <c r="F133" s="6">
        <f>SUM(G133:H133)</f>
        <v>69364.2</v>
      </c>
      <c r="G133" s="6">
        <v>68264.2</v>
      </c>
      <c r="H133" s="6">
        <v>1100</v>
      </c>
      <c r="I133" s="6">
        <f>SUM(J133:K133)</f>
        <v>51611.812</v>
      </c>
      <c r="J133" s="6">
        <v>34411.812</v>
      </c>
      <c r="K133" s="6">
        <v>17200</v>
      </c>
      <c r="L133" s="6">
        <f>SUM(M133:N133)</f>
        <v>19845.93</v>
      </c>
      <c r="M133" s="6">
        <v>19572.2</v>
      </c>
      <c r="N133" s="7">
        <v>273.73</v>
      </c>
    </row>
    <row r="134" spans="1:14" ht="17.25" customHeight="1">
      <c r="A134" s="43">
        <v>2474</v>
      </c>
      <c r="B134" s="47" t="s">
        <v>6</v>
      </c>
      <c r="C134" s="48">
        <v>7</v>
      </c>
      <c r="D134" s="48">
        <v>4</v>
      </c>
      <c r="E134" s="49" t="s">
        <v>115</v>
      </c>
      <c r="F134" s="6">
        <f>SUM(G134:H134)</f>
        <v>0</v>
      </c>
      <c r="G134" s="6">
        <v>0</v>
      </c>
      <c r="H134" s="6">
        <v>0</v>
      </c>
      <c r="I134" s="6">
        <f>SUM(J134:K134)</f>
        <v>0</v>
      </c>
      <c r="J134" s="6">
        <v>0</v>
      </c>
      <c r="K134" s="6">
        <v>0</v>
      </c>
      <c r="L134" s="6">
        <f>SUM(M134:N134)</f>
        <v>0</v>
      </c>
      <c r="M134" s="6">
        <v>0</v>
      </c>
      <c r="N134" s="7">
        <v>0</v>
      </c>
    </row>
    <row r="135" spans="1:14" ht="29.25" customHeight="1">
      <c r="A135" s="43">
        <v>2480</v>
      </c>
      <c r="B135" s="47" t="s">
        <v>6</v>
      </c>
      <c r="C135" s="48">
        <v>8</v>
      </c>
      <c r="D135" s="48">
        <v>0</v>
      </c>
      <c r="E135" s="51" t="s">
        <v>116</v>
      </c>
      <c r="F135" s="6">
        <f>SUM(F137:F143)</f>
        <v>2280</v>
      </c>
      <c r="G135" s="6">
        <f aca="true" t="shared" si="37" ref="G135:N135">SUM(G137:G143)</f>
        <v>1230</v>
      </c>
      <c r="H135" s="6">
        <f t="shared" si="37"/>
        <v>1050</v>
      </c>
      <c r="I135" s="6">
        <f t="shared" si="37"/>
        <v>9035</v>
      </c>
      <c r="J135" s="6">
        <f t="shared" si="37"/>
        <v>1230</v>
      </c>
      <c r="K135" s="6">
        <f t="shared" si="37"/>
        <v>7805</v>
      </c>
      <c r="L135" s="6">
        <f t="shared" si="37"/>
        <v>7214</v>
      </c>
      <c r="M135" s="6">
        <f t="shared" si="37"/>
        <v>960</v>
      </c>
      <c r="N135" s="7">
        <f t="shared" si="37"/>
        <v>6254</v>
      </c>
    </row>
    <row r="136" spans="1:14" s="50" customFormat="1" ht="16.5" customHeight="1">
      <c r="A136" s="43"/>
      <c r="B136" s="47"/>
      <c r="C136" s="48"/>
      <c r="D136" s="48"/>
      <c r="E136" s="49" t="s">
        <v>44</v>
      </c>
      <c r="F136" s="6"/>
      <c r="G136" s="6"/>
      <c r="H136" s="6"/>
      <c r="I136" s="6"/>
      <c r="J136" s="6"/>
      <c r="K136" s="6"/>
      <c r="L136" s="6"/>
      <c r="M136" s="6"/>
      <c r="N136" s="7"/>
    </row>
    <row r="137" spans="1:14" ht="39.75" customHeight="1">
      <c r="A137" s="43">
        <v>2481</v>
      </c>
      <c r="B137" s="47" t="s">
        <v>6</v>
      </c>
      <c r="C137" s="48">
        <v>8</v>
      </c>
      <c r="D137" s="48">
        <v>1</v>
      </c>
      <c r="E137" s="49" t="s">
        <v>117</v>
      </c>
      <c r="F137" s="6">
        <f aca="true" t="shared" si="38" ref="F137:F143">SUM(G137:H137)</f>
        <v>0</v>
      </c>
      <c r="G137" s="6">
        <v>0</v>
      </c>
      <c r="H137" s="6">
        <v>0</v>
      </c>
      <c r="I137" s="6">
        <f aca="true" t="shared" si="39" ref="I137:I143">SUM(J137:K137)</f>
        <v>0</v>
      </c>
      <c r="J137" s="6">
        <v>0</v>
      </c>
      <c r="K137" s="6">
        <v>0</v>
      </c>
      <c r="L137" s="6">
        <f aca="true" t="shared" si="40" ref="L137:L143">SUM(M137:N137)</f>
        <v>0</v>
      </c>
      <c r="M137" s="6">
        <v>0</v>
      </c>
      <c r="N137" s="7">
        <v>0</v>
      </c>
    </row>
    <row r="138" spans="1:14" ht="40.5" customHeight="1">
      <c r="A138" s="43">
        <v>2482</v>
      </c>
      <c r="B138" s="47" t="s">
        <v>6</v>
      </c>
      <c r="C138" s="48">
        <v>8</v>
      </c>
      <c r="D138" s="48">
        <v>2</v>
      </c>
      <c r="E138" s="49" t="s">
        <v>118</v>
      </c>
      <c r="F138" s="6">
        <f t="shared" si="38"/>
        <v>1230</v>
      </c>
      <c r="G138" s="6">
        <v>1230</v>
      </c>
      <c r="H138" s="6">
        <v>0</v>
      </c>
      <c r="I138" s="6">
        <f t="shared" si="39"/>
        <v>1230</v>
      </c>
      <c r="J138" s="6">
        <v>1230</v>
      </c>
      <c r="K138" s="6">
        <v>0</v>
      </c>
      <c r="L138" s="6">
        <f t="shared" si="40"/>
        <v>960</v>
      </c>
      <c r="M138" s="6">
        <v>960</v>
      </c>
      <c r="N138" s="7">
        <v>0</v>
      </c>
    </row>
    <row r="139" spans="1:14" ht="30" customHeight="1">
      <c r="A139" s="43">
        <v>2483</v>
      </c>
      <c r="B139" s="47" t="s">
        <v>6</v>
      </c>
      <c r="C139" s="48">
        <v>8</v>
      </c>
      <c r="D139" s="48">
        <v>3</v>
      </c>
      <c r="E139" s="49" t="s">
        <v>119</v>
      </c>
      <c r="F139" s="6">
        <f t="shared" si="38"/>
        <v>0</v>
      </c>
      <c r="G139" s="6">
        <v>0</v>
      </c>
      <c r="H139" s="6">
        <v>0</v>
      </c>
      <c r="I139" s="6">
        <f t="shared" si="39"/>
        <v>0</v>
      </c>
      <c r="J139" s="6">
        <v>0</v>
      </c>
      <c r="K139" s="6">
        <v>0</v>
      </c>
      <c r="L139" s="6">
        <f t="shared" si="40"/>
        <v>0</v>
      </c>
      <c r="M139" s="6">
        <v>0</v>
      </c>
      <c r="N139" s="7">
        <v>0</v>
      </c>
    </row>
    <row r="140" spans="1:14" ht="37.5" customHeight="1">
      <c r="A140" s="43">
        <v>2484</v>
      </c>
      <c r="B140" s="47" t="s">
        <v>6</v>
      </c>
      <c r="C140" s="48">
        <v>8</v>
      </c>
      <c r="D140" s="48">
        <v>4</v>
      </c>
      <c r="E140" s="49" t="s">
        <v>120</v>
      </c>
      <c r="F140" s="6">
        <f t="shared" si="38"/>
        <v>0</v>
      </c>
      <c r="G140" s="6">
        <v>0</v>
      </c>
      <c r="H140" s="6">
        <v>0</v>
      </c>
      <c r="I140" s="6">
        <f t="shared" si="39"/>
        <v>0</v>
      </c>
      <c r="J140" s="6">
        <v>0</v>
      </c>
      <c r="K140" s="6">
        <v>0</v>
      </c>
      <c r="L140" s="6">
        <f t="shared" si="40"/>
        <v>0</v>
      </c>
      <c r="M140" s="6">
        <v>0</v>
      </c>
      <c r="N140" s="7">
        <v>0</v>
      </c>
    </row>
    <row r="141" spans="1:14" ht="28.5" customHeight="1">
      <c r="A141" s="43">
        <v>2485</v>
      </c>
      <c r="B141" s="47" t="s">
        <v>6</v>
      </c>
      <c r="C141" s="48">
        <v>8</v>
      </c>
      <c r="D141" s="48">
        <v>5</v>
      </c>
      <c r="E141" s="49" t="s">
        <v>121</v>
      </c>
      <c r="F141" s="6">
        <f t="shared" si="38"/>
        <v>1050</v>
      </c>
      <c r="G141" s="6">
        <v>0</v>
      </c>
      <c r="H141" s="6">
        <v>1050</v>
      </c>
      <c r="I141" s="6">
        <f t="shared" si="39"/>
        <v>7805</v>
      </c>
      <c r="J141" s="6">
        <v>0</v>
      </c>
      <c r="K141" s="6">
        <v>7805</v>
      </c>
      <c r="L141" s="6">
        <f t="shared" si="40"/>
        <v>6254</v>
      </c>
      <c r="M141" s="6">
        <v>0</v>
      </c>
      <c r="N141" s="7">
        <v>6254</v>
      </c>
    </row>
    <row r="142" spans="1:14" ht="20.25" customHeight="1">
      <c r="A142" s="43">
        <v>2486</v>
      </c>
      <c r="B142" s="47" t="s">
        <v>6</v>
      </c>
      <c r="C142" s="48">
        <v>8</v>
      </c>
      <c r="D142" s="48">
        <v>6</v>
      </c>
      <c r="E142" s="49" t="s">
        <v>122</v>
      </c>
      <c r="F142" s="6">
        <f t="shared" si="38"/>
        <v>0</v>
      </c>
      <c r="G142" s="6">
        <v>0</v>
      </c>
      <c r="H142" s="6">
        <v>0</v>
      </c>
      <c r="I142" s="6">
        <f t="shared" si="39"/>
        <v>0</v>
      </c>
      <c r="J142" s="6">
        <v>0</v>
      </c>
      <c r="K142" s="6">
        <v>0</v>
      </c>
      <c r="L142" s="6">
        <f t="shared" si="40"/>
        <v>0</v>
      </c>
      <c r="M142" s="6">
        <v>0</v>
      </c>
      <c r="N142" s="7">
        <v>0</v>
      </c>
    </row>
    <row r="143" spans="1:14" ht="27" customHeight="1">
      <c r="A143" s="43">
        <v>2487</v>
      </c>
      <c r="B143" s="47" t="s">
        <v>6</v>
      </c>
      <c r="C143" s="48">
        <v>8</v>
      </c>
      <c r="D143" s="48">
        <v>7</v>
      </c>
      <c r="E143" s="49" t="s">
        <v>123</v>
      </c>
      <c r="F143" s="6">
        <f t="shared" si="38"/>
        <v>0</v>
      </c>
      <c r="G143" s="6">
        <v>0</v>
      </c>
      <c r="H143" s="6">
        <v>0</v>
      </c>
      <c r="I143" s="6">
        <f t="shared" si="39"/>
        <v>0</v>
      </c>
      <c r="J143" s="6">
        <v>0</v>
      </c>
      <c r="K143" s="6">
        <v>0</v>
      </c>
      <c r="L143" s="6">
        <f t="shared" si="40"/>
        <v>0</v>
      </c>
      <c r="M143" s="6">
        <v>0</v>
      </c>
      <c r="N143" s="7">
        <v>0</v>
      </c>
    </row>
    <row r="144" spans="1:14" ht="27.75" customHeight="1">
      <c r="A144" s="43">
        <v>2490</v>
      </c>
      <c r="B144" s="47" t="s">
        <v>6</v>
      </c>
      <c r="C144" s="48">
        <v>9</v>
      </c>
      <c r="D144" s="48">
        <v>0</v>
      </c>
      <c r="E144" s="51" t="s">
        <v>124</v>
      </c>
      <c r="F144" s="6">
        <f>SUM(F146)</f>
        <v>-8189748.2941000005</v>
      </c>
      <c r="G144" s="6">
        <f aca="true" t="shared" si="41" ref="G144:N144">SUM(G146)</f>
        <v>1466559.3</v>
      </c>
      <c r="H144" s="6">
        <f t="shared" si="41"/>
        <v>-9656307.5941</v>
      </c>
      <c r="I144" s="6">
        <f t="shared" si="41"/>
        <v>-14859887.4054</v>
      </c>
      <c r="J144" s="6">
        <f t="shared" si="41"/>
        <v>1480875.1</v>
      </c>
      <c r="K144" s="6">
        <f t="shared" si="41"/>
        <v>-16340762.5054</v>
      </c>
      <c r="L144" s="6">
        <f t="shared" si="41"/>
        <v>-29780858.3247</v>
      </c>
      <c r="M144" s="6">
        <f t="shared" si="41"/>
        <v>1293913.196</v>
      </c>
      <c r="N144" s="7">
        <f t="shared" si="41"/>
        <v>-31074771.5207</v>
      </c>
    </row>
    <row r="145" spans="1:14" s="50" customFormat="1" ht="16.5" customHeight="1">
      <c r="A145" s="43"/>
      <c r="B145" s="47"/>
      <c r="C145" s="48"/>
      <c r="D145" s="48"/>
      <c r="E145" s="49" t="s">
        <v>44</v>
      </c>
      <c r="F145" s="6"/>
      <c r="G145" s="6"/>
      <c r="H145" s="6"/>
      <c r="I145" s="6"/>
      <c r="J145" s="6"/>
      <c r="K145" s="6"/>
      <c r="L145" s="6"/>
      <c r="M145" s="6"/>
      <c r="N145" s="7"/>
    </row>
    <row r="146" spans="1:14" ht="14.25" customHeight="1">
      <c r="A146" s="43">
        <v>2491</v>
      </c>
      <c r="B146" s="47" t="s">
        <v>6</v>
      </c>
      <c r="C146" s="48">
        <v>9</v>
      </c>
      <c r="D146" s="48">
        <v>1</v>
      </c>
      <c r="E146" s="49" t="s">
        <v>124</v>
      </c>
      <c r="F146" s="6">
        <f>SUM(G146:H146)</f>
        <v>-8189748.2941000005</v>
      </c>
      <c r="G146" s="6">
        <v>1466559.3</v>
      </c>
      <c r="H146" s="6">
        <v>-9656307.5941</v>
      </c>
      <c r="I146" s="6">
        <f>SUM(J146:K146)</f>
        <v>-14859887.4054</v>
      </c>
      <c r="J146" s="6">
        <v>1480875.1</v>
      </c>
      <c r="K146" s="6">
        <v>-16340762.5054</v>
      </c>
      <c r="L146" s="6">
        <f>SUM(M146:N146)</f>
        <v>-29780858.3247</v>
      </c>
      <c r="M146" s="6">
        <v>1293913.196</v>
      </c>
      <c r="N146" s="7">
        <v>-31074771.5207</v>
      </c>
    </row>
    <row r="147" spans="1:14" s="53" customFormat="1" ht="34.5" customHeight="1">
      <c r="A147" s="52">
        <v>2500</v>
      </c>
      <c r="B147" s="44" t="s">
        <v>7</v>
      </c>
      <c r="C147" s="45">
        <v>0</v>
      </c>
      <c r="D147" s="45">
        <v>0</v>
      </c>
      <c r="E147" s="41" t="s">
        <v>125</v>
      </c>
      <c r="F147" s="8">
        <f>SUM(F149,F152,F155,F158,F161,F164,)</f>
        <v>25493237.3996</v>
      </c>
      <c r="G147" s="8">
        <f aca="true" t="shared" si="42" ref="G147:N147">SUM(G149,G152,G155,G158,G161,G164,)</f>
        <v>23113553.7904</v>
      </c>
      <c r="H147" s="8">
        <f t="shared" si="42"/>
        <v>2379683.6092</v>
      </c>
      <c r="I147" s="8">
        <f t="shared" si="42"/>
        <v>22669006.4132</v>
      </c>
      <c r="J147" s="8">
        <f t="shared" si="42"/>
        <v>18854031.379</v>
      </c>
      <c r="K147" s="8">
        <f t="shared" si="42"/>
        <v>3814975.0341999996</v>
      </c>
      <c r="L147" s="8">
        <f t="shared" si="42"/>
        <v>18842936.929700002</v>
      </c>
      <c r="M147" s="8">
        <f t="shared" si="42"/>
        <v>15992374.607900001</v>
      </c>
      <c r="N147" s="9">
        <f t="shared" si="42"/>
        <v>2850562.3218</v>
      </c>
    </row>
    <row r="148" spans="1:14" ht="15.75" customHeight="1">
      <c r="A148" s="43"/>
      <c r="B148" s="47"/>
      <c r="C148" s="48"/>
      <c r="D148" s="48"/>
      <c r="E148" s="49" t="s">
        <v>24</v>
      </c>
      <c r="F148" s="6"/>
      <c r="G148" s="6"/>
      <c r="H148" s="6"/>
      <c r="I148" s="6"/>
      <c r="J148" s="6"/>
      <c r="K148" s="6"/>
      <c r="L148" s="6"/>
      <c r="M148" s="6"/>
      <c r="N148" s="7"/>
    </row>
    <row r="149" spans="1:14" ht="17.25" customHeight="1">
      <c r="A149" s="43">
        <v>2510</v>
      </c>
      <c r="B149" s="47" t="s">
        <v>7</v>
      </c>
      <c r="C149" s="48">
        <v>1</v>
      </c>
      <c r="D149" s="48">
        <v>0</v>
      </c>
      <c r="E149" s="51" t="s">
        <v>126</v>
      </c>
      <c r="F149" s="6">
        <f>SUM(F151)</f>
        <v>16852709.029400002</v>
      </c>
      <c r="G149" s="6">
        <f aca="true" t="shared" si="43" ref="G149:N149">SUM(G151)</f>
        <v>16203177.4294</v>
      </c>
      <c r="H149" s="6">
        <f t="shared" si="43"/>
        <v>649531.6</v>
      </c>
      <c r="I149" s="6">
        <f t="shared" si="43"/>
        <v>13168364.636</v>
      </c>
      <c r="J149" s="6">
        <f t="shared" si="43"/>
        <v>11647180.436</v>
      </c>
      <c r="K149" s="6">
        <f t="shared" si="43"/>
        <v>1521184.2</v>
      </c>
      <c r="L149" s="6">
        <f t="shared" si="43"/>
        <v>12501500.027800001</v>
      </c>
      <c r="M149" s="6">
        <f t="shared" si="43"/>
        <v>11125182.6556</v>
      </c>
      <c r="N149" s="7">
        <f t="shared" si="43"/>
        <v>1376317.3722</v>
      </c>
    </row>
    <row r="150" spans="1:14" s="50" customFormat="1" ht="10.5" customHeight="1">
      <c r="A150" s="43"/>
      <c r="B150" s="47"/>
      <c r="C150" s="48"/>
      <c r="D150" s="48"/>
      <c r="E150" s="49" t="s">
        <v>44</v>
      </c>
      <c r="F150" s="6"/>
      <c r="G150" s="6"/>
      <c r="H150" s="6"/>
      <c r="I150" s="6"/>
      <c r="J150" s="6"/>
      <c r="K150" s="6"/>
      <c r="L150" s="6"/>
      <c r="M150" s="6"/>
      <c r="N150" s="7"/>
    </row>
    <row r="151" spans="1:14" ht="17.25" customHeight="1">
      <c r="A151" s="43">
        <v>2511</v>
      </c>
      <c r="B151" s="47" t="s">
        <v>7</v>
      </c>
      <c r="C151" s="48">
        <v>1</v>
      </c>
      <c r="D151" s="48">
        <v>1</v>
      </c>
      <c r="E151" s="49" t="s">
        <v>126</v>
      </c>
      <c r="F151" s="6">
        <f>SUM(G151:H151)</f>
        <v>16852709.029400002</v>
      </c>
      <c r="G151" s="6">
        <v>16203177.4294</v>
      </c>
      <c r="H151" s="6">
        <v>649531.6</v>
      </c>
      <c r="I151" s="6">
        <f>SUM(J151:K151)</f>
        <v>13168364.636</v>
      </c>
      <c r="J151" s="6">
        <v>11647180.436</v>
      </c>
      <c r="K151" s="6">
        <v>1521184.2</v>
      </c>
      <c r="L151" s="6">
        <f>SUM(M151:N151)</f>
        <v>12501500.027800001</v>
      </c>
      <c r="M151" s="6">
        <v>11125182.6556</v>
      </c>
      <c r="N151" s="7">
        <v>1376317.3722</v>
      </c>
    </row>
    <row r="152" spans="1:14" ht="18.75" customHeight="1">
      <c r="A152" s="43">
        <v>2520</v>
      </c>
      <c r="B152" s="47" t="s">
        <v>7</v>
      </c>
      <c r="C152" s="48">
        <v>2</v>
      </c>
      <c r="D152" s="48">
        <v>0</v>
      </c>
      <c r="E152" s="51" t="s">
        <v>127</v>
      </c>
      <c r="F152" s="6">
        <f>SUM(F154)</f>
        <v>945856.4823</v>
      </c>
      <c r="G152" s="6">
        <f aca="true" t="shared" si="44" ref="G152:N152">SUM(G154)</f>
        <v>68929.5</v>
      </c>
      <c r="H152" s="6">
        <f t="shared" si="44"/>
        <v>876926.9823</v>
      </c>
      <c r="I152" s="6">
        <f t="shared" si="44"/>
        <v>1237381.3113</v>
      </c>
      <c r="J152" s="6">
        <f t="shared" si="44"/>
        <v>74364.05</v>
      </c>
      <c r="K152" s="6">
        <f t="shared" si="44"/>
        <v>1163017.2613</v>
      </c>
      <c r="L152" s="6">
        <f t="shared" si="44"/>
        <v>933886.9151999999</v>
      </c>
      <c r="M152" s="6">
        <f t="shared" si="44"/>
        <v>61399.1534</v>
      </c>
      <c r="N152" s="7">
        <f t="shared" si="44"/>
        <v>872487.7618</v>
      </c>
    </row>
    <row r="153" spans="1:14" s="50" customFormat="1" ht="10.5" customHeight="1">
      <c r="A153" s="43"/>
      <c r="B153" s="47"/>
      <c r="C153" s="48"/>
      <c r="D153" s="48"/>
      <c r="E153" s="49" t="s">
        <v>44</v>
      </c>
      <c r="F153" s="6"/>
      <c r="G153" s="6"/>
      <c r="H153" s="6"/>
      <c r="I153" s="6"/>
      <c r="J153" s="6"/>
      <c r="K153" s="6"/>
      <c r="L153" s="6"/>
      <c r="M153" s="6"/>
      <c r="N153" s="7"/>
    </row>
    <row r="154" spans="1:14" ht="16.5" customHeight="1">
      <c r="A154" s="43">
        <v>2521</v>
      </c>
      <c r="B154" s="47" t="s">
        <v>7</v>
      </c>
      <c r="C154" s="48">
        <v>2</v>
      </c>
      <c r="D154" s="48">
        <v>1</v>
      </c>
      <c r="E154" s="49" t="s">
        <v>128</v>
      </c>
      <c r="F154" s="6">
        <f>SUM(G154:H154)</f>
        <v>945856.4823</v>
      </c>
      <c r="G154" s="6">
        <v>68929.5</v>
      </c>
      <c r="H154" s="6">
        <v>876926.9823</v>
      </c>
      <c r="I154" s="6">
        <f>SUM(J154:K154)</f>
        <v>1237381.3113</v>
      </c>
      <c r="J154" s="6">
        <v>74364.05</v>
      </c>
      <c r="K154" s="6">
        <v>1163017.2613</v>
      </c>
      <c r="L154" s="6">
        <f>SUM(M154:N154)</f>
        <v>933886.9151999999</v>
      </c>
      <c r="M154" s="6">
        <v>61399.1534</v>
      </c>
      <c r="N154" s="7">
        <v>872487.7618</v>
      </c>
    </row>
    <row r="155" spans="1:14" ht="19.5" customHeight="1">
      <c r="A155" s="43">
        <v>2530</v>
      </c>
      <c r="B155" s="47" t="s">
        <v>7</v>
      </c>
      <c r="C155" s="48">
        <v>3</v>
      </c>
      <c r="D155" s="48">
        <v>0</v>
      </c>
      <c r="E155" s="51" t="s">
        <v>129</v>
      </c>
      <c r="F155" s="6">
        <f>SUM(F157)</f>
        <v>174492.9269</v>
      </c>
      <c r="G155" s="6">
        <f aca="true" t="shared" si="45" ref="G155:N155">SUM(G157)</f>
        <v>130839</v>
      </c>
      <c r="H155" s="6">
        <f t="shared" si="45"/>
        <v>43653.9269</v>
      </c>
      <c r="I155" s="6">
        <f t="shared" si="45"/>
        <v>193512.88390000002</v>
      </c>
      <c r="J155" s="6">
        <f t="shared" si="45"/>
        <v>119686</v>
      </c>
      <c r="K155" s="6">
        <f t="shared" si="45"/>
        <v>73826.8839</v>
      </c>
      <c r="L155" s="6">
        <f t="shared" si="45"/>
        <v>166302.6176</v>
      </c>
      <c r="M155" s="6">
        <f t="shared" si="45"/>
        <v>96493.5576</v>
      </c>
      <c r="N155" s="7">
        <f t="shared" si="45"/>
        <v>69809.06</v>
      </c>
    </row>
    <row r="156" spans="1:14" s="50" customFormat="1" ht="10.5" customHeight="1">
      <c r="A156" s="43"/>
      <c r="B156" s="47"/>
      <c r="C156" s="48"/>
      <c r="D156" s="48"/>
      <c r="E156" s="49" t="s">
        <v>44</v>
      </c>
      <c r="F156" s="6"/>
      <c r="G156" s="6"/>
      <c r="H156" s="6"/>
      <c r="I156" s="6"/>
      <c r="J156" s="6"/>
      <c r="K156" s="6"/>
      <c r="L156" s="6"/>
      <c r="M156" s="6"/>
      <c r="N156" s="7"/>
    </row>
    <row r="157" spans="1:14" ht="16.5" customHeight="1">
      <c r="A157" s="43">
        <v>2531</v>
      </c>
      <c r="B157" s="47" t="s">
        <v>7</v>
      </c>
      <c r="C157" s="48">
        <v>3</v>
      </c>
      <c r="D157" s="48">
        <v>1</v>
      </c>
      <c r="E157" s="49" t="s">
        <v>129</v>
      </c>
      <c r="F157" s="6">
        <f>SUM(G157:H157)</f>
        <v>174492.9269</v>
      </c>
      <c r="G157" s="6">
        <v>130839</v>
      </c>
      <c r="H157" s="6">
        <v>43653.9269</v>
      </c>
      <c r="I157" s="6">
        <f>SUM(J157:K157)</f>
        <v>193512.88390000002</v>
      </c>
      <c r="J157" s="6">
        <v>119686</v>
      </c>
      <c r="K157" s="6">
        <v>73826.8839</v>
      </c>
      <c r="L157" s="6">
        <f>SUM(M157:N157)</f>
        <v>166302.6176</v>
      </c>
      <c r="M157" s="6">
        <v>96493.5576</v>
      </c>
      <c r="N157" s="7">
        <v>69809.06</v>
      </c>
    </row>
    <row r="158" spans="1:14" ht="24.75" customHeight="1">
      <c r="A158" s="43">
        <v>2540</v>
      </c>
      <c r="B158" s="47" t="s">
        <v>7</v>
      </c>
      <c r="C158" s="48">
        <v>4</v>
      </c>
      <c r="D158" s="48">
        <v>0</v>
      </c>
      <c r="E158" s="51" t="s">
        <v>130</v>
      </c>
      <c r="F158" s="6">
        <f>SUM(F160)</f>
        <v>46477.148</v>
      </c>
      <c r="G158" s="6">
        <f aca="true" t="shared" si="46" ref="G158:N158">SUM(G160)</f>
        <v>46477.148</v>
      </c>
      <c r="H158" s="6">
        <f t="shared" si="46"/>
        <v>0</v>
      </c>
      <c r="I158" s="6">
        <f t="shared" si="46"/>
        <v>52336.788</v>
      </c>
      <c r="J158" s="6">
        <f t="shared" si="46"/>
        <v>45780.788</v>
      </c>
      <c r="K158" s="6">
        <f t="shared" si="46"/>
        <v>6556</v>
      </c>
      <c r="L158" s="6">
        <f t="shared" si="46"/>
        <v>45558.2235</v>
      </c>
      <c r="M158" s="6">
        <f t="shared" si="46"/>
        <v>39002.2235</v>
      </c>
      <c r="N158" s="7">
        <f t="shared" si="46"/>
        <v>6556</v>
      </c>
    </row>
    <row r="159" spans="1:14" s="50" customFormat="1" ht="16.5" customHeight="1">
      <c r="A159" s="43"/>
      <c r="B159" s="47"/>
      <c r="C159" s="48"/>
      <c r="D159" s="48"/>
      <c r="E159" s="49" t="s">
        <v>44</v>
      </c>
      <c r="F159" s="6"/>
      <c r="G159" s="6"/>
      <c r="H159" s="6"/>
      <c r="I159" s="6"/>
      <c r="J159" s="6"/>
      <c r="K159" s="6"/>
      <c r="L159" s="6"/>
      <c r="M159" s="6"/>
      <c r="N159" s="7"/>
    </row>
    <row r="160" spans="1:14" ht="17.25" customHeight="1">
      <c r="A160" s="43">
        <v>2541</v>
      </c>
      <c r="B160" s="47" t="s">
        <v>7</v>
      </c>
      <c r="C160" s="48">
        <v>4</v>
      </c>
      <c r="D160" s="48">
        <v>1</v>
      </c>
      <c r="E160" s="49" t="s">
        <v>130</v>
      </c>
      <c r="F160" s="6">
        <f>SUM(G160:H160)</f>
        <v>46477.148</v>
      </c>
      <c r="G160" s="6">
        <v>46477.148</v>
      </c>
      <c r="H160" s="6">
        <v>0</v>
      </c>
      <c r="I160" s="6">
        <f>SUM(J160:K160)</f>
        <v>52336.788</v>
      </c>
      <c r="J160" s="6">
        <v>45780.788</v>
      </c>
      <c r="K160" s="6">
        <v>6556</v>
      </c>
      <c r="L160" s="6">
        <f>SUM(M160:N160)</f>
        <v>45558.2235</v>
      </c>
      <c r="M160" s="6">
        <v>39002.2235</v>
      </c>
      <c r="N160" s="7">
        <v>6556</v>
      </c>
    </row>
    <row r="161" spans="1:14" ht="27" customHeight="1">
      <c r="A161" s="43">
        <v>2550</v>
      </c>
      <c r="B161" s="47" t="s">
        <v>7</v>
      </c>
      <c r="C161" s="48">
        <v>5</v>
      </c>
      <c r="D161" s="48">
        <v>0</v>
      </c>
      <c r="E161" s="51" t="s">
        <v>131</v>
      </c>
      <c r="F161" s="6">
        <f>SUM(F163)</f>
        <v>12814.994999999999</v>
      </c>
      <c r="G161" s="6">
        <f aca="true" t="shared" si="47" ref="G161:N161">SUM(G163)</f>
        <v>3349.995</v>
      </c>
      <c r="H161" s="6">
        <f t="shared" si="47"/>
        <v>9465</v>
      </c>
      <c r="I161" s="6">
        <f t="shared" si="47"/>
        <v>16444.995</v>
      </c>
      <c r="J161" s="6">
        <f t="shared" si="47"/>
        <v>2949.995</v>
      </c>
      <c r="K161" s="6">
        <f t="shared" si="47"/>
        <v>13495</v>
      </c>
      <c r="L161" s="6">
        <f t="shared" si="47"/>
        <v>8209.465</v>
      </c>
      <c r="M161" s="6">
        <f t="shared" si="47"/>
        <v>2789.465</v>
      </c>
      <c r="N161" s="7">
        <f t="shared" si="47"/>
        <v>5420</v>
      </c>
    </row>
    <row r="162" spans="1:14" s="50" customFormat="1" ht="14.25" customHeight="1">
      <c r="A162" s="43"/>
      <c r="B162" s="47"/>
      <c r="C162" s="48"/>
      <c r="D162" s="48"/>
      <c r="E162" s="49" t="s">
        <v>44</v>
      </c>
      <c r="F162" s="6"/>
      <c r="G162" s="6"/>
      <c r="H162" s="6"/>
      <c r="I162" s="6"/>
      <c r="J162" s="6"/>
      <c r="K162" s="6"/>
      <c r="L162" s="6"/>
      <c r="M162" s="6"/>
      <c r="N162" s="7"/>
    </row>
    <row r="163" spans="1:14" ht="27.75" customHeight="1">
      <c r="A163" s="43">
        <v>2551</v>
      </c>
      <c r="B163" s="47" t="s">
        <v>7</v>
      </c>
      <c r="C163" s="48">
        <v>5</v>
      </c>
      <c r="D163" s="48">
        <v>1</v>
      </c>
      <c r="E163" s="49" t="s">
        <v>131</v>
      </c>
      <c r="F163" s="6">
        <f>SUM(G163:H163)</f>
        <v>12814.994999999999</v>
      </c>
      <c r="G163" s="6">
        <v>3349.995</v>
      </c>
      <c r="H163" s="6">
        <v>9465</v>
      </c>
      <c r="I163" s="6">
        <f>SUM(J163:K163)</f>
        <v>16444.995</v>
      </c>
      <c r="J163" s="6">
        <v>2949.995</v>
      </c>
      <c r="K163" s="6">
        <v>13495</v>
      </c>
      <c r="L163" s="6">
        <f>SUM(M163:N163)</f>
        <v>8209.465</v>
      </c>
      <c r="M163" s="6">
        <v>2789.465</v>
      </c>
      <c r="N163" s="7">
        <v>5420</v>
      </c>
    </row>
    <row r="164" spans="1:14" ht="25.5" customHeight="1">
      <c r="A164" s="43">
        <v>2560</v>
      </c>
      <c r="B164" s="47" t="s">
        <v>7</v>
      </c>
      <c r="C164" s="48">
        <v>6</v>
      </c>
      <c r="D164" s="48">
        <v>0</v>
      </c>
      <c r="E164" s="51" t="s">
        <v>132</v>
      </c>
      <c r="F164" s="6">
        <f>SUM(F166)</f>
        <v>7460886.818</v>
      </c>
      <c r="G164" s="6">
        <f aca="true" t="shared" si="48" ref="G164:N164">SUM(G166)</f>
        <v>6660780.718</v>
      </c>
      <c r="H164" s="6">
        <f t="shared" si="48"/>
        <v>800106.1</v>
      </c>
      <c r="I164" s="6">
        <f t="shared" si="48"/>
        <v>8000965.799000001</v>
      </c>
      <c r="J164" s="6">
        <f t="shared" si="48"/>
        <v>6964070.11</v>
      </c>
      <c r="K164" s="6">
        <f t="shared" si="48"/>
        <v>1036895.689</v>
      </c>
      <c r="L164" s="6">
        <f t="shared" si="48"/>
        <v>5187479.6806</v>
      </c>
      <c r="M164" s="6">
        <f t="shared" si="48"/>
        <v>4667507.5528</v>
      </c>
      <c r="N164" s="7">
        <f t="shared" si="48"/>
        <v>519972.1278</v>
      </c>
    </row>
    <row r="165" spans="1:14" s="50" customFormat="1" ht="10.5" customHeight="1">
      <c r="A165" s="43"/>
      <c r="B165" s="47"/>
      <c r="C165" s="48"/>
      <c r="D165" s="48"/>
      <c r="E165" s="49" t="s">
        <v>44</v>
      </c>
      <c r="F165" s="6"/>
      <c r="G165" s="6"/>
      <c r="H165" s="6"/>
      <c r="I165" s="6"/>
      <c r="J165" s="6"/>
      <c r="K165" s="6"/>
      <c r="L165" s="6"/>
      <c r="M165" s="6"/>
      <c r="N165" s="7"/>
    </row>
    <row r="166" spans="1:14" ht="27.75" customHeight="1">
      <c r="A166" s="43">
        <v>2561</v>
      </c>
      <c r="B166" s="47" t="s">
        <v>7</v>
      </c>
      <c r="C166" s="48">
        <v>6</v>
      </c>
      <c r="D166" s="48">
        <v>1</v>
      </c>
      <c r="E166" s="49" t="s">
        <v>132</v>
      </c>
      <c r="F166" s="6">
        <f>SUM(G166:H166)</f>
        <v>7460886.818</v>
      </c>
      <c r="G166" s="6">
        <v>6660780.718</v>
      </c>
      <c r="H166" s="6">
        <v>800106.1</v>
      </c>
      <c r="I166" s="6">
        <f>SUM(J166:K166)</f>
        <v>8000965.799000001</v>
      </c>
      <c r="J166" s="6">
        <v>6964070.11</v>
      </c>
      <c r="K166" s="6">
        <v>1036895.689</v>
      </c>
      <c r="L166" s="6">
        <f>SUM(M166:N166)</f>
        <v>5187479.6806</v>
      </c>
      <c r="M166" s="6">
        <v>4667507.5528</v>
      </c>
      <c r="N166" s="7">
        <v>519972.1278</v>
      </c>
    </row>
    <row r="167" spans="1:14" s="53" customFormat="1" ht="54.75" customHeight="1">
      <c r="A167" s="52">
        <v>2600</v>
      </c>
      <c r="B167" s="44" t="s">
        <v>8</v>
      </c>
      <c r="C167" s="45">
        <v>0</v>
      </c>
      <c r="D167" s="45">
        <v>0</v>
      </c>
      <c r="E167" s="41" t="s">
        <v>133</v>
      </c>
      <c r="F167" s="8">
        <f>SUM(F169,F172,F175,F178,F181,F184,)</f>
        <v>15943013.3234</v>
      </c>
      <c r="G167" s="8">
        <f aca="true" t="shared" si="49" ref="G167:N167">SUM(G169,G172,G175,G178,G181,G184,)</f>
        <v>10401189.0258</v>
      </c>
      <c r="H167" s="8">
        <f t="shared" si="49"/>
        <v>5541824.297599999</v>
      </c>
      <c r="I167" s="8">
        <f t="shared" si="49"/>
        <v>24026999.045099996</v>
      </c>
      <c r="J167" s="8">
        <f t="shared" si="49"/>
        <v>9706279.8141</v>
      </c>
      <c r="K167" s="8">
        <f t="shared" si="49"/>
        <v>14320719.230999999</v>
      </c>
      <c r="L167" s="8">
        <f t="shared" si="49"/>
        <v>16275487.024299998</v>
      </c>
      <c r="M167" s="8">
        <f t="shared" si="49"/>
        <v>7986612.2672</v>
      </c>
      <c r="N167" s="9">
        <f t="shared" si="49"/>
        <v>8288874.7571</v>
      </c>
    </row>
    <row r="168" spans="1:14" ht="16.5" customHeight="1">
      <c r="A168" s="43"/>
      <c r="B168" s="47"/>
      <c r="C168" s="48"/>
      <c r="D168" s="48"/>
      <c r="E168" s="49" t="s">
        <v>24</v>
      </c>
      <c r="F168" s="6"/>
      <c r="G168" s="6"/>
      <c r="H168" s="6"/>
      <c r="I168" s="6"/>
      <c r="J168" s="6"/>
      <c r="K168" s="6"/>
      <c r="L168" s="6"/>
      <c r="M168" s="6"/>
      <c r="N168" s="7"/>
    </row>
    <row r="169" spans="1:14" ht="16.5" customHeight="1">
      <c r="A169" s="43">
        <v>2610</v>
      </c>
      <c r="B169" s="47" t="s">
        <v>8</v>
      </c>
      <c r="C169" s="48">
        <v>1</v>
      </c>
      <c r="D169" s="48">
        <v>0</v>
      </c>
      <c r="E169" s="51" t="s">
        <v>134</v>
      </c>
      <c r="F169" s="6">
        <f>SUM(F171)</f>
        <v>633290.6521000001</v>
      </c>
      <c r="G169" s="6">
        <f aca="true" t="shared" si="50" ref="G169:N169">SUM(G171)</f>
        <v>336654</v>
      </c>
      <c r="H169" s="6">
        <f t="shared" si="50"/>
        <v>296636.6521</v>
      </c>
      <c r="I169" s="6">
        <f t="shared" si="50"/>
        <v>3032612.0349999997</v>
      </c>
      <c r="J169" s="6">
        <f t="shared" si="50"/>
        <v>391341.8</v>
      </c>
      <c r="K169" s="6">
        <f t="shared" si="50"/>
        <v>2641270.235</v>
      </c>
      <c r="L169" s="6">
        <f t="shared" si="50"/>
        <v>1113296.9539</v>
      </c>
      <c r="M169" s="6">
        <f t="shared" si="50"/>
        <v>347738.457</v>
      </c>
      <c r="N169" s="7">
        <f t="shared" si="50"/>
        <v>765558.4969</v>
      </c>
    </row>
    <row r="170" spans="1:14" s="50" customFormat="1" ht="10.5" customHeight="1">
      <c r="A170" s="43"/>
      <c r="B170" s="47"/>
      <c r="C170" s="48"/>
      <c r="D170" s="48"/>
      <c r="E170" s="49" t="s">
        <v>44</v>
      </c>
      <c r="F170" s="6"/>
      <c r="G170" s="6"/>
      <c r="H170" s="6"/>
      <c r="I170" s="6"/>
      <c r="J170" s="6"/>
      <c r="K170" s="6"/>
      <c r="L170" s="6"/>
      <c r="M170" s="6"/>
      <c r="N170" s="7"/>
    </row>
    <row r="171" spans="1:14" ht="21" customHeight="1">
      <c r="A171" s="43">
        <v>2611</v>
      </c>
      <c r="B171" s="47" t="s">
        <v>8</v>
      </c>
      <c r="C171" s="48">
        <v>1</v>
      </c>
      <c r="D171" s="48">
        <v>1</v>
      </c>
      <c r="E171" s="49" t="s">
        <v>134</v>
      </c>
      <c r="F171" s="6">
        <f>SUM(G171:H171)</f>
        <v>633290.6521000001</v>
      </c>
      <c r="G171" s="6">
        <v>336654</v>
      </c>
      <c r="H171" s="6">
        <v>296636.6521</v>
      </c>
      <c r="I171" s="6">
        <f>SUM(J171:K171)</f>
        <v>3032612.0349999997</v>
      </c>
      <c r="J171" s="6">
        <v>391341.8</v>
      </c>
      <c r="K171" s="6">
        <v>2641270.235</v>
      </c>
      <c r="L171" s="6">
        <f>SUM(M171:N171)</f>
        <v>1113296.9539</v>
      </c>
      <c r="M171" s="6">
        <v>347738.457</v>
      </c>
      <c r="N171" s="7">
        <v>765558.4969</v>
      </c>
    </row>
    <row r="172" spans="1:14" ht="17.25" customHeight="1">
      <c r="A172" s="43">
        <v>2620</v>
      </c>
      <c r="B172" s="47" t="s">
        <v>8</v>
      </c>
      <c r="C172" s="48">
        <v>2</v>
      </c>
      <c r="D172" s="48">
        <v>0</v>
      </c>
      <c r="E172" s="51" t="s">
        <v>135</v>
      </c>
      <c r="F172" s="6">
        <f>SUM(F174)</f>
        <v>253138.2524</v>
      </c>
      <c r="G172" s="6">
        <f aca="true" t="shared" si="51" ref="G172:N172">SUM(G174)</f>
        <v>171682.24</v>
      </c>
      <c r="H172" s="6">
        <f t="shared" si="51"/>
        <v>81456.0124</v>
      </c>
      <c r="I172" s="6">
        <f t="shared" si="51"/>
        <v>386545.7704</v>
      </c>
      <c r="J172" s="6">
        <f t="shared" si="51"/>
        <v>234423.52</v>
      </c>
      <c r="K172" s="6">
        <f t="shared" si="51"/>
        <v>152122.2504</v>
      </c>
      <c r="L172" s="6">
        <f t="shared" si="51"/>
        <v>307173.2259</v>
      </c>
      <c r="M172" s="6">
        <f t="shared" si="51"/>
        <v>215037.95</v>
      </c>
      <c r="N172" s="7">
        <f t="shared" si="51"/>
        <v>92135.2759</v>
      </c>
    </row>
    <row r="173" spans="1:14" s="50" customFormat="1" ht="10.5" customHeight="1">
      <c r="A173" s="43"/>
      <c r="B173" s="47"/>
      <c r="C173" s="48"/>
      <c r="D173" s="48"/>
      <c r="E173" s="49" t="s">
        <v>44</v>
      </c>
      <c r="F173" s="6"/>
      <c r="G173" s="6"/>
      <c r="H173" s="6"/>
      <c r="I173" s="6"/>
      <c r="J173" s="6"/>
      <c r="K173" s="6"/>
      <c r="L173" s="6"/>
      <c r="M173" s="6"/>
      <c r="N173" s="7"/>
    </row>
    <row r="174" spans="1:14" ht="13.5" customHeight="1">
      <c r="A174" s="43">
        <v>2621</v>
      </c>
      <c r="B174" s="47" t="s">
        <v>8</v>
      </c>
      <c r="C174" s="48">
        <v>2</v>
      </c>
      <c r="D174" s="48">
        <v>1</v>
      </c>
      <c r="E174" s="49" t="s">
        <v>135</v>
      </c>
      <c r="F174" s="6">
        <f>SUM(G174:H174)</f>
        <v>253138.2524</v>
      </c>
      <c r="G174" s="6">
        <v>171682.24</v>
      </c>
      <c r="H174" s="6">
        <v>81456.0124</v>
      </c>
      <c r="I174" s="6">
        <f>SUM(J174:K174)</f>
        <v>386545.7704</v>
      </c>
      <c r="J174" s="6">
        <v>234423.52</v>
      </c>
      <c r="K174" s="6">
        <v>152122.2504</v>
      </c>
      <c r="L174" s="6">
        <f>SUM(M174:N174)</f>
        <v>307173.2259</v>
      </c>
      <c r="M174" s="6">
        <v>215037.95</v>
      </c>
      <c r="N174" s="7">
        <v>92135.2759</v>
      </c>
    </row>
    <row r="175" spans="1:14" ht="18.75" customHeight="1">
      <c r="A175" s="43">
        <v>2630</v>
      </c>
      <c r="B175" s="47" t="s">
        <v>8</v>
      </c>
      <c r="C175" s="48">
        <v>3</v>
      </c>
      <c r="D175" s="48">
        <v>0</v>
      </c>
      <c r="E175" s="51" t="s">
        <v>136</v>
      </c>
      <c r="F175" s="6">
        <f>SUM(F177)</f>
        <v>2349780.8753</v>
      </c>
      <c r="G175" s="6">
        <f aca="true" t="shared" si="52" ref="G175:N175">SUM(G177)</f>
        <v>957962.2</v>
      </c>
      <c r="H175" s="6">
        <f t="shared" si="52"/>
        <v>1391818.6753</v>
      </c>
      <c r="I175" s="6">
        <f t="shared" si="52"/>
        <v>5218971.5989</v>
      </c>
      <c r="J175" s="6">
        <f t="shared" si="52"/>
        <v>1037633.438</v>
      </c>
      <c r="K175" s="6">
        <f t="shared" si="52"/>
        <v>4181338.1609</v>
      </c>
      <c r="L175" s="6">
        <f t="shared" si="52"/>
        <v>3470592.4126</v>
      </c>
      <c r="M175" s="6">
        <f t="shared" si="52"/>
        <v>776603.4099</v>
      </c>
      <c r="N175" s="7">
        <f t="shared" si="52"/>
        <v>2693989.0027</v>
      </c>
    </row>
    <row r="176" spans="1:14" s="50" customFormat="1" ht="15.75" customHeight="1">
      <c r="A176" s="43"/>
      <c r="B176" s="47"/>
      <c r="C176" s="48"/>
      <c r="D176" s="48"/>
      <c r="E176" s="49" t="s">
        <v>44</v>
      </c>
      <c r="F176" s="6"/>
      <c r="G176" s="6"/>
      <c r="H176" s="6"/>
      <c r="I176" s="6"/>
      <c r="J176" s="6"/>
      <c r="K176" s="6"/>
      <c r="L176" s="6"/>
      <c r="M176" s="6"/>
      <c r="N176" s="7"/>
    </row>
    <row r="177" spans="1:14" ht="15" customHeight="1">
      <c r="A177" s="43">
        <v>2631</v>
      </c>
      <c r="B177" s="47" t="s">
        <v>8</v>
      </c>
      <c r="C177" s="48">
        <v>3</v>
      </c>
      <c r="D177" s="48">
        <v>1</v>
      </c>
      <c r="E177" s="49" t="s">
        <v>136</v>
      </c>
      <c r="F177" s="6">
        <f>SUM(G177:H177)</f>
        <v>2349780.8753</v>
      </c>
      <c r="G177" s="6">
        <v>957962.2</v>
      </c>
      <c r="H177" s="6">
        <v>1391818.6753</v>
      </c>
      <c r="I177" s="6">
        <f>SUM(J177:K177)</f>
        <v>5218971.5989</v>
      </c>
      <c r="J177" s="6">
        <v>1037633.438</v>
      </c>
      <c r="K177" s="6">
        <v>4181338.1609</v>
      </c>
      <c r="L177" s="6">
        <f>SUM(M177:N177)</f>
        <v>3470592.4126</v>
      </c>
      <c r="M177" s="6">
        <v>776603.4099</v>
      </c>
      <c r="N177" s="7">
        <v>2693989.0027</v>
      </c>
    </row>
    <row r="178" spans="1:14" ht="15.75" customHeight="1">
      <c r="A178" s="43">
        <v>2640</v>
      </c>
      <c r="B178" s="47" t="s">
        <v>8</v>
      </c>
      <c r="C178" s="48">
        <v>4</v>
      </c>
      <c r="D178" s="48">
        <v>0</v>
      </c>
      <c r="E178" s="51" t="s">
        <v>137</v>
      </c>
      <c r="F178" s="6">
        <f>SUM(F180)</f>
        <v>6977813.396500001</v>
      </c>
      <c r="G178" s="6">
        <f aca="true" t="shared" si="53" ref="G178:N178">SUM(G180)</f>
        <v>5537664.0168</v>
      </c>
      <c r="H178" s="6">
        <f t="shared" si="53"/>
        <v>1440149.3797</v>
      </c>
      <c r="I178" s="6">
        <f t="shared" si="53"/>
        <v>8160827.365599999</v>
      </c>
      <c r="J178" s="6">
        <f t="shared" si="53"/>
        <v>4619694.611099999</v>
      </c>
      <c r="K178" s="6">
        <f t="shared" si="53"/>
        <v>3541132.7545</v>
      </c>
      <c r="L178" s="6">
        <f t="shared" si="53"/>
        <v>5877371.0319</v>
      </c>
      <c r="M178" s="6">
        <f t="shared" si="53"/>
        <v>3616746.3733</v>
      </c>
      <c r="N178" s="7">
        <f t="shared" si="53"/>
        <v>2260624.6586</v>
      </c>
    </row>
    <row r="179" spans="1:14" s="50" customFormat="1" ht="14.25" customHeight="1">
      <c r="A179" s="43"/>
      <c r="B179" s="47"/>
      <c r="C179" s="48"/>
      <c r="D179" s="48"/>
      <c r="E179" s="49" t="s">
        <v>44</v>
      </c>
      <c r="F179" s="6"/>
      <c r="G179" s="6"/>
      <c r="H179" s="6"/>
      <c r="I179" s="6"/>
      <c r="J179" s="6"/>
      <c r="K179" s="6"/>
      <c r="L179" s="6"/>
      <c r="M179" s="6"/>
      <c r="N179" s="7"/>
    </row>
    <row r="180" spans="1:14" ht="13.5" customHeight="1">
      <c r="A180" s="43">
        <v>2641</v>
      </c>
      <c r="B180" s="47" t="s">
        <v>8</v>
      </c>
      <c r="C180" s="48">
        <v>4</v>
      </c>
      <c r="D180" s="48">
        <v>1</v>
      </c>
      <c r="E180" s="49" t="s">
        <v>137</v>
      </c>
      <c r="F180" s="6">
        <f>SUM(G180:H180)</f>
        <v>6977813.396500001</v>
      </c>
      <c r="G180" s="6">
        <v>5537664.0168</v>
      </c>
      <c r="H180" s="6">
        <v>1440149.3797</v>
      </c>
      <c r="I180" s="6">
        <f>SUM(J180:K180)</f>
        <v>8160827.365599999</v>
      </c>
      <c r="J180" s="6">
        <v>4619694.611099999</v>
      </c>
      <c r="K180" s="6">
        <v>3541132.7545</v>
      </c>
      <c r="L180" s="6">
        <f>SUM(M180:N180)</f>
        <v>5877371.0319</v>
      </c>
      <c r="M180" s="6">
        <v>3616746.3733</v>
      </c>
      <c r="N180" s="7">
        <v>2260624.6586</v>
      </c>
    </row>
    <row r="181" spans="1:14" ht="45" customHeight="1">
      <c r="A181" s="43">
        <v>2650</v>
      </c>
      <c r="B181" s="47" t="s">
        <v>8</v>
      </c>
      <c r="C181" s="48">
        <v>5</v>
      </c>
      <c r="D181" s="48">
        <v>0</v>
      </c>
      <c r="E181" s="51" t="s">
        <v>138</v>
      </c>
      <c r="F181" s="6">
        <f>SUM(F183)</f>
        <v>32200</v>
      </c>
      <c r="G181" s="6">
        <f aca="true" t="shared" si="54" ref="G181:N181">SUM(G183)</f>
        <v>0</v>
      </c>
      <c r="H181" s="6">
        <f t="shared" si="54"/>
        <v>32200</v>
      </c>
      <c r="I181" s="6">
        <f t="shared" si="54"/>
        <v>37263.012</v>
      </c>
      <c r="J181" s="6">
        <f t="shared" si="54"/>
        <v>0</v>
      </c>
      <c r="K181" s="6">
        <f t="shared" si="54"/>
        <v>37263.012</v>
      </c>
      <c r="L181" s="6">
        <f t="shared" si="54"/>
        <v>21657.8674</v>
      </c>
      <c r="M181" s="6">
        <f t="shared" si="54"/>
        <v>0</v>
      </c>
      <c r="N181" s="7">
        <f t="shared" si="54"/>
        <v>21657.8674</v>
      </c>
    </row>
    <row r="182" spans="1:14" s="50" customFormat="1" ht="14.25" customHeight="1">
      <c r="A182" s="43"/>
      <c r="B182" s="47"/>
      <c r="C182" s="48"/>
      <c r="D182" s="48"/>
      <c r="E182" s="49" t="s">
        <v>44</v>
      </c>
      <c r="F182" s="6"/>
      <c r="G182" s="6"/>
      <c r="H182" s="6"/>
      <c r="I182" s="6"/>
      <c r="J182" s="6"/>
      <c r="K182" s="6"/>
      <c r="L182" s="6"/>
      <c r="M182" s="6"/>
      <c r="N182" s="7"/>
    </row>
    <row r="183" spans="1:14" ht="37.5" customHeight="1">
      <c r="A183" s="43">
        <v>2651</v>
      </c>
      <c r="B183" s="47" t="s">
        <v>8</v>
      </c>
      <c r="C183" s="48">
        <v>5</v>
      </c>
      <c r="D183" s="48">
        <v>1</v>
      </c>
      <c r="E183" s="49" t="s">
        <v>138</v>
      </c>
      <c r="F183" s="6">
        <f>SUM(G183:H183)</f>
        <v>32200</v>
      </c>
      <c r="G183" s="6">
        <v>0</v>
      </c>
      <c r="H183" s="6">
        <v>32200</v>
      </c>
      <c r="I183" s="6">
        <f>SUM(J183:K183)</f>
        <v>37263.012</v>
      </c>
      <c r="J183" s="6">
        <v>0</v>
      </c>
      <c r="K183" s="6">
        <v>37263.012</v>
      </c>
      <c r="L183" s="6">
        <f>SUM(M183:N183)</f>
        <v>21657.8674</v>
      </c>
      <c r="M183" s="6">
        <v>0</v>
      </c>
      <c r="N183" s="7">
        <v>21657.8674</v>
      </c>
    </row>
    <row r="184" spans="1:14" ht="29.25" customHeight="1">
      <c r="A184" s="43">
        <v>2660</v>
      </c>
      <c r="B184" s="47" t="s">
        <v>8</v>
      </c>
      <c r="C184" s="48">
        <v>6</v>
      </c>
      <c r="D184" s="48">
        <v>0</v>
      </c>
      <c r="E184" s="51" t="s">
        <v>139</v>
      </c>
      <c r="F184" s="6">
        <f>SUM(F186)</f>
        <v>5696790.1471</v>
      </c>
      <c r="G184" s="6">
        <f aca="true" t="shared" si="55" ref="G184:N184">SUM(G186)</f>
        <v>3397226.569</v>
      </c>
      <c r="H184" s="6">
        <f t="shared" si="55"/>
        <v>2299563.5781</v>
      </c>
      <c r="I184" s="6">
        <f t="shared" si="55"/>
        <v>7190779.2632</v>
      </c>
      <c r="J184" s="6">
        <f t="shared" si="55"/>
        <v>3423186.4450000003</v>
      </c>
      <c r="K184" s="6">
        <f t="shared" si="55"/>
        <v>3767592.8182</v>
      </c>
      <c r="L184" s="6">
        <f t="shared" si="55"/>
        <v>5485395.5326</v>
      </c>
      <c r="M184" s="6">
        <f t="shared" si="55"/>
        <v>3030486.0769999996</v>
      </c>
      <c r="N184" s="7">
        <f t="shared" si="55"/>
        <v>2454909.4556</v>
      </c>
    </row>
    <row r="185" spans="1:14" s="50" customFormat="1" ht="14.25" customHeight="1">
      <c r="A185" s="43"/>
      <c r="B185" s="47"/>
      <c r="C185" s="48"/>
      <c r="D185" s="48"/>
      <c r="E185" s="49" t="s">
        <v>44</v>
      </c>
      <c r="F185" s="6"/>
      <c r="G185" s="6"/>
      <c r="H185" s="6"/>
      <c r="I185" s="6"/>
      <c r="J185" s="6"/>
      <c r="K185" s="6"/>
      <c r="L185" s="6"/>
      <c r="M185" s="6"/>
      <c r="N185" s="7"/>
    </row>
    <row r="186" spans="1:14" ht="26.25" customHeight="1">
      <c r="A186" s="43">
        <v>2661</v>
      </c>
      <c r="B186" s="47" t="s">
        <v>8</v>
      </c>
      <c r="C186" s="48">
        <v>6</v>
      </c>
      <c r="D186" s="48">
        <v>1</v>
      </c>
      <c r="E186" s="49" t="s">
        <v>139</v>
      </c>
      <c r="F186" s="6">
        <f>SUM(G186:H186)</f>
        <v>5696790.1471</v>
      </c>
      <c r="G186" s="6">
        <v>3397226.569</v>
      </c>
      <c r="H186" s="6">
        <v>2299563.5781</v>
      </c>
      <c r="I186" s="6">
        <f>SUM(J186:K186)</f>
        <v>7190779.2632</v>
      </c>
      <c r="J186" s="6">
        <v>3423186.4450000003</v>
      </c>
      <c r="K186" s="6">
        <v>3767592.8182</v>
      </c>
      <c r="L186" s="6">
        <f>SUM(M186:N186)</f>
        <v>5485395.5326</v>
      </c>
      <c r="M186" s="6">
        <v>3030486.0769999996</v>
      </c>
      <c r="N186" s="7">
        <v>2454909.4556</v>
      </c>
    </row>
    <row r="187" spans="1:14" s="53" customFormat="1" ht="36" customHeight="1">
      <c r="A187" s="52">
        <v>2700</v>
      </c>
      <c r="B187" s="44" t="s">
        <v>9</v>
      </c>
      <c r="C187" s="45">
        <v>0</v>
      </c>
      <c r="D187" s="45">
        <v>0</v>
      </c>
      <c r="E187" s="41" t="s">
        <v>140</v>
      </c>
      <c r="F187" s="8">
        <f>SUM(F189,F194,F200,F206,F209,F212)</f>
        <v>546945.8</v>
      </c>
      <c r="G187" s="8">
        <f aca="true" t="shared" si="56" ref="G187:N187">SUM(G189,G194,G200,G206,G209,G212)</f>
        <v>51815.8</v>
      </c>
      <c r="H187" s="8">
        <f t="shared" si="56"/>
        <v>495130</v>
      </c>
      <c r="I187" s="8">
        <f t="shared" si="56"/>
        <v>746465.4</v>
      </c>
      <c r="J187" s="8">
        <f t="shared" si="56"/>
        <v>60084.4</v>
      </c>
      <c r="K187" s="8">
        <f t="shared" si="56"/>
        <v>686381</v>
      </c>
      <c r="L187" s="8">
        <f t="shared" si="56"/>
        <v>512944.72349999996</v>
      </c>
      <c r="M187" s="8">
        <f t="shared" si="56"/>
        <v>44361.4165</v>
      </c>
      <c r="N187" s="9">
        <f t="shared" si="56"/>
        <v>468583.30700000003</v>
      </c>
    </row>
    <row r="188" spans="1:14" ht="22.5" customHeight="1">
      <c r="A188" s="43"/>
      <c r="B188" s="47"/>
      <c r="C188" s="48"/>
      <c r="D188" s="48"/>
      <c r="E188" s="49" t="s">
        <v>24</v>
      </c>
      <c r="F188" s="6"/>
      <c r="G188" s="6"/>
      <c r="H188" s="6"/>
      <c r="I188" s="6"/>
      <c r="J188" s="6"/>
      <c r="K188" s="6"/>
      <c r="L188" s="6"/>
      <c r="M188" s="6"/>
      <c r="N188" s="7"/>
    </row>
    <row r="189" spans="1:14" ht="15.75" customHeight="1">
      <c r="A189" s="43">
        <v>2710</v>
      </c>
      <c r="B189" s="47" t="s">
        <v>9</v>
      </c>
      <c r="C189" s="48">
        <v>1</v>
      </c>
      <c r="D189" s="48">
        <v>0</v>
      </c>
      <c r="E189" s="51" t="s">
        <v>141</v>
      </c>
      <c r="F189" s="6">
        <f>SUM(F191:F193)</f>
        <v>205130</v>
      </c>
      <c r="G189" s="6">
        <f aca="true" t="shared" si="57" ref="G189:N189">SUM(G191:G193)</f>
        <v>500</v>
      </c>
      <c r="H189" s="6">
        <f t="shared" si="57"/>
        <v>204630</v>
      </c>
      <c r="I189" s="6">
        <f t="shared" si="57"/>
        <v>225578</v>
      </c>
      <c r="J189" s="6">
        <f t="shared" si="57"/>
        <v>800</v>
      </c>
      <c r="K189" s="6">
        <f t="shared" si="57"/>
        <v>224778</v>
      </c>
      <c r="L189" s="6">
        <f t="shared" si="57"/>
        <v>134983.105</v>
      </c>
      <c r="M189" s="6">
        <f t="shared" si="57"/>
        <v>554</v>
      </c>
      <c r="N189" s="7">
        <f t="shared" si="57"/>
        <v>134429.105</v>
      </c>
    </row>
    <row r="190" spans="1:14" s="50" customFormat="1" ht="14.25" customHeight="1">
      <c r="A190" s="43"/>
      <c r="B190" s="47"/>
      <c r="C190" s="48"/>
      <c r="D190" s="48"/>
      <c r="E190" s="49" t="s">
        <v>44</v>
      </c>
      <c r="F190" s="6"/>
      <c r="G190" s="6"/>
      <c r="H190" s="6"/>
      <c r="I190" s="6"/>
      <c r="J190" s="6"/>
      <c r="K190" s="6"/>
      <c r="L190" s="6"/>
      <c r="M190" s="6"/>
      <c r="N190" s="7"/>
    </row>
    <row r="191" spans="1:14" ht="18" customHeight="1">
      <c r="A191" s="43">
        <v>2711</v>
      </c>
      <c r="B191" s="47" t="s">
        <v>9</v>
      </c>
      <c r="C191" s="48">
        <v>1</v>
      </c>
      <c r="D191" s="48">
        <v>1</v>
      </c>
      <c r="E191" s="49" t="s">
        <v>142</v>
      </c>
      <c r="F191" s="6">
        <f>SUM(G191:H191)</f>
        <v>205130</v>
      </c>
      <c r="G191" s="6">
        <v>500</v>
      </c>
      <c r="H191" s="6">
        <v>204630</v>
      </c>
      <c r="I191" s="6">
        <f>SUM(J191:K191)</f>
        <v>225578</v>
      </c>
      <c r="J191" s="6">
        <v>800</v>
      </c>
      <c r="K191" s="6">
        <v>224778</v>
      </c>
      <c r="L191" s="6">
        <f>SUM(M191:N191)</f>
        <v>134983.105</v>
      </c>
      <c r="M191" s="6">
        <v>554</v>
      </c>
      <c r="N191" s="7">
        <v>134429.105</v>
      </c>
    </row>
    <row r="192" spans="1:14" ht="21.75" customHeight="1">
      <c r="A192" s="43">
        <v>2712</v>
      </c>
      <c r="B192" s="47" t="s">
        <v>9</v>
      </c>
      <c r="C192" s="48">
        <v>1</v>
      </c>
      <c r="D192" s="48">
        <v>2</v>
      </c>
      <c r="E192" s="49" t="s">
        <v>143</v>
      </c>
      <c r="F192" s="6">
        <f>SUM(G192:H192)</f>
        <v>0</v>
      </c>
      <c r="G192" s="6">
        <v>0</v>
      </c>
      <c r="H192" s="6">
        <v>0</v>
      </c>
      <c r="I192" s="6">
        <f>SUM(J192:K192)</f>
        <v>0</v>
      </c>
      <c r="J192" s="6">
        <v>0</v>
      </c>
      <c r="K192" s="6">
        <v>0</v>
      </c>
      <c r="L192" s="6">
        <f>SUM(M192:N192)</f>
        <v>0</v>
      </c>
      <c r="M192" s="6">
        <v>0</v>
      </c>
      <c r="N192" s="7">
        <v>0</v>
      </c>
    </row>
    <row r="193" spans="1:14" ht="24" customHeight="1">
      <c r="A193" s="43">
        <v>2713</v>
      </c>
      <c r="B193" s="47" t="s">
        <v>9</v>
      </c>
      <c r="C193" s="48">
        <v>1</v>
      </c>
      <c r="D193" s="48">
        <v>3</v>
      </c>
      <c r="E193" s="49" t="s">
        <v>144</v>
      </c>
      <c r="F193" s="6">
        <f>SUM(G193:H193)</f>
        <v>0</v>
      </c>
      <c r="G193" s="6">
        <v>0</v>
      </c>
      <c r="H193" s="6">
        <v>0</v>
      </c>
      <c r="I193" s="6">
        <f>SUM(J193:K193)</f>
        <v>0</v>
      </c>
      <c r="J193" s="6">
        <v>0</v>
      </c>
      <c r="K193" s="6">
        <v>0</v>
      </c>
      <c r="L193" s="6">
        <f>SUM(M193:N193)</f>
        <v>0</v>
      </c>
      <c r="M193" s="6">
        <v>0</v>
      </c>
      <c r="N193" s="7">
        <v>0</v>
      </c>
    </row>
    <row r="194" spans="1:14" ht="15" customHeight="1">
      <c r="A194" s="43">
        <v>2720</v>
      </c>
      <c r="B194" s="47" t="s">
        <v>9</v>
      </c>
      <c r="C194" s="48">
        <v>2</v>
      </c>
      <c r="D194" s="48">
        <v>0</v>
      </c>
      <c r="E194" s="51" t="s">
        <v>145</v>
      </c>
      <c r="F194" s="6">
        <f>SUM(F196:F199)</f>
        <v>48760</v>
      </c>
      <c r="G194" s="6">
        <f aca="true" t="shared" si="58" ref="G194:N194">SUM(G196:G199)</f>
        <v>8260</v>
      </c>
      <c r="H194" s="6">
        <f t="shared" si="58"/>
        <v>40500</v>
      </c>
      <c r="I194" s="6">
        <f t="shared" si="58"/>
        <v>75492</v>
      </c>
      <c r="J194" s="6">
        <f t="shared" si="58"/>
        <v>8586</v>
      </c>
      <c r="K194" s="6">
        <f t="shared" si="58"/>
        <v>66906</v>
      </c>
      <c r="L194" s="6">
        <f t="shared" si="58"/>
        <v>67789.521</v>
      </c>
      <c r="M194" s="6">
        <f t="shared" si="58"/>
        <v>6865.54</v>
      </c>
      <c r="N194" s="7">
        <f t="shared" si="58"/>
        <v>60923.981</v>
      </c>
    </row>
    <row r="195" spans="1:14" s="50" customFormat="1" ht="14.25" customHeight="1">
      <c r="A195" s="43"/>
      <c r="B195" s="47"/>
      <c r="C195" s="48"/>
      <c r="D195" s="48"/>
      <c r="E195" s="49" t="s">
        <v>44</v>
      </c>
      <c r="F195" s="6"/>
      <c r="G195" s="6"/>
      <c r="H195" s="6"/>
      <c r="I195" s="6"/>
      <c r="J195" s="6"/>
      <c r="K195" s="6"/>
      <c r="L195" s="6"/>
      <c r="M195" s="6"/>
      <c r="N195" s="7"/>
    </row>
    <row r="196" spans="1:14" ht="21" customHeight="1">
      <c r="A196" s="43">
        <v>2721</v>
      </c>
      <c r="B196" s="47" t="s">
        <v>9</v>
      </c>
      <c r="C196" s="48">
        <v>2</v>
      </c>
      <c r="D196" s="48">
        <v>1</v>
      </c>
      <c r="E196" s="49" t="s">
        <v>146</v>
      </c>
      <c r="F196" s="6">
        <f>SUM(G196:H196)</f>
        <v>46760</v>
      </c>
      <c r="G196" s="6">
        <v>6260</v>
      </c>
      <c r="H196" s="6">
        <v>40500</v>
      </c>
      <c r="I196" s="6">
        <f>SUM(J196:K196)</f>
        <v>75192</v>
      </c>
      <c r="J196" s="6">
        <v>8286</v>
      </c>
      <c r="K196" s="6">
        <v>66906</v>
      </c>
      <c r="L196" s="6">
        <f>SUM(M196:N196)</f>
        <v>67489.521</v>
      </c>
      <c r="M196" s="6">
        <v>6565.54</v>
      </c>
      <c r="N196" s="7">
        <v>60923.981</v>
      </c>
    </row>
    <row r="197" spans="1:14" ht="27" customHeight="1">
      <c r="A197" s="43">
        <v>2722</v>
      </c>
      <c r="B197" s="47" t="s">
        <v>9</v>
      </c>
      <c r="C197" s="48">
        <v>2</v>
      </c>
      <c r="D197" s="48">
        <v>2</v>
      </c>
      <c r="E197" s="49" t="s">
        <v>147</v>
      </c>
      <c r="F197" s="6">
        <f>SUM(G197:H197)</f>
        <v>2000</v>
      </c>
      <c r="G197" s="6">
        <v>2000</v>
      </c>
      <c r="H197" s="6">
        <v>0</v>
      </c>
      <c r="I197" s="6">
        <f>SUM(J197:K197)</f>
        <v>300</v>
      </c>
      <c r="J197" s="6">
        <v>300</v>
      </c>
      <c r="K197" s="6">
        <v>0</v>
      </c>
      <c r="L197" s="6">
        <f>SUM(M197:N197)</f>
        <v>300</v>
      </c>
      <c r="M197" s="6">
        <v>300</v>
      </c>
      <c r="N197" s="7">
        <v>0</v>
      </c>
    </row>
    <row r="198" spans="1:14" ht="18.75" customHeight="1">
      <c r="A198" s="43">
        <v>2723</v>
      </c>
      <c r="B198" s="47" t="s">
        <v>9</v>
      </c>
      <c r="C198" s="48">
        <v>2</v>
      </c>
      <c r="D198" s="48">
        <v>3</v>
      </c>
      <c r="E198" s="49" t="s">
        <v>148</v>
      </c>
      <c r="F198" s="6">
        <f>SUM(G198:H198)</f>
        <v>0</v>
      </c>
      <c r="G198" s="6">
        <v>0</v>
      </c>
      <c r="H198" s="6">
        <v>0</v>
      </c>
      <c r="I198" s="6">
        <f>SUM(J198:K198)</f>
        <v>0</v>
      </c>
      <c r="J198" s="6">
        <v>0</v>
      </c>
      <c r="K198" s="6">
        <v>0</v>
      </c>
      <c r="L198" s="6">
        <f>SUM(M198:N198)</f>
        <v>0</v>
      </c>
      <c r="M198" s="6">
        <v>0</v>
      </c>
      <c r="N198" s="7">
        <v>0</v>
      </c>
    </row>
    <row r="199" spans="1:14" ht="15.75" customHeight="1">
      <c r="A199" s="43">
        <v>2724</v>
      </c>
      <c r="B199" s="47" t="s">
        <v>9</v>
      </c>
      <c r="C199" s="48">
        <v>2</v>
      </c>
      <c r="D199" s="48">
        <v>4</v>
      </c>
      <c r="E199" s="49" t="s">
        <v>149</v>
      </c>
      <c r="F199" s="6">
        <f>SUM(G199:H199)</f>
        <v>0</v>
      </c>
      <c r="G199" s="6">
        <v>0</v>
      </c>
      <c r="H199" s="6">
        <v>0</v>
      </c>
      <c r="I199" s="6">
        <f>SUM(J199:K199)</f>
        <v>0</v>
      </c>
      <c r="J199" s="6">
        <v>0</v>
      </c>
      <c r="K199" s="6">
        <v>0</v>
      </c>
      <c r="L199" s="6">
        <f>SUM(M199:N199)</f>
        <v>0</v>
      </c>
      <c r="M199" s="6">
        <v>0</v>
      </c>
      <c r="N199" s="7">
        <v>0</v>
      </c>
    </row>
    <row r="200" spans="1:14" ht="19.5" customHeight="1">
      <c r="A200" s="43">
        <v>2730</v>
      </c>
      <c r="B200" s="47" t="s">
        <v>9</v>
      </c>
      <c r="C200" s="48">
        <v>3</v>
      </c>
      <c r="D200" s="48">
        <v>0</v>
      </c>
      <c r="E200" s="51" t="s">
        <v>150</v>
      </c>
      <c r="F200" s="6">
        <f>SUM(F202:F205)</f>
        <v>14700</v>
      </c>
      <c r="G200" s="6">
        <f aca="true" t="shared" si="59" ref="G200:N200">SUM(G202:G205)</f>
        <v>14700</v>
      </c>
      <c r="H200" s="6">
        <f t="shared" si="59"/>
        <v>0</v>
      </c>
      <c r="I200" s="6">
        <f t="shared" si="59"/>
        <v>17190</v>
      </c>
      <c r="J200" s="6">
        <f t="shared" si="59"/>
        <v>16330</v>
      </c>
      <c r="K200" s="6">
        <f t="shared" si="59"/>
        <v>860</v>
      </c>
      <c r="L200" s="6">
        <f t="shared" si="59"/>
        <v>12476.562</v>
      </c>
      <c r="M200" s="6">
        <f t="shared" si="59"/>
        <v>11616.562</v>
      </c>
      <c r="N200" s="7">
        <f t="shared" si="59"/>
        <v>860</v>
      </c>
    </row>
    <row r="201" spans="1:14" s="50" customFormat="1" ht="10.5" customHeight="1">
      <c r="A201" s="43"/>
      <c r="B201" s="47"/>
      <c r="C201" s="48"/>
      <c r="D201" s="48"/>
      <c r="E201" s="49" t="s">
        <v>44</v>
      </c>
      <c r="F201" s="6"/>
      <c r="G201" s="6"/>
      <c r="H201" s="6"/>
      <c r="I201" s="6"/>
      <c r="J201" s="6"/>
      <c r="K201" s="6"/>
      <c r="L201" s="6"/>
      <c r="M201" s="6"/>
      <c r="N201" s="7"/>
    </row>
    <row r="202" spans="1:14" ht="24.75" customHeight="1">
      <c r="A202" s="43">
        <v>2731</v>
      </c>
      <c r="B202" s="47" t="s">
        <v>9</v>
      </c>
      <c r="C202" s="48">
        <v>3</v>
      </c>
      <c r="D202" s="48">
        <v>1</v>
      </c>
      <c r="E202" s="49" t="s">
        <v>151</v>
      </c>
      <c r="F202" s="6">
        <f>SUM(G202:H202)</f>
        <v>14700</v>
      </c>
      <c r="G202" s="6">
        <v>14700</v>
      </c>
      <c r="H202" s="6">
        <v>0</v>
      </c>
      <c r="I202" s="6">
        <f>SUM(J202:K202)</f>
        <v>17190</v>
      </c>
      <c r="J202" s="6">
        <v>16330</v>
      </c>
      <c r="K202" s="6">
        <v>860</v>
      </c>
      <c r="L202" s="6">
        <f>SUM(M202:N202)</f>
        <v>12476.562</v>
      </c>
      <c r="M202" s="6">
        <v>11616.562</v>
      </c>
      <c r="N202" s="7">
        <v>860</v>
      </c>
    </row>
    <row r="203" spans="1:14" ht="24.75" customHeight="1">
      <c r="A203" s="43">
        <v>2732</v>
      </c>
      <c r="B203" s="47" t="s">
        <v>9</v>
      </c>
      <c r="C203" s="48">
        <v>3</v>
      </c>
      <c r="D203" s="48">
        <v>2</v>
      </c>
      <c r="E203" s="49" t="s">
        <v>152</v>
      </c>
      <c r="F203" s="6">
        <f>SUM(G203:H203)</f>
        <v>0</v>
      </c>
      <c r="G203" s="6">
        <v>0</v>
      </c>
      <c r="H203" s="6">
        <v>0</v>
      </c>
      <c r="I203" s="6">
        <f>SUM(J203:K203)</f>
        <v>0</v>
      </c>
      <c r="J203" s="6">
        <v>0</v>
      </c>
      <c r="K203" s="6">
        <v>0</v>
      </c>
      <c r="L203" s="6">
        <f>SUM(M203:N203)</f>
        <v>0</v>
      </c>
      <c r="M203" s="6">
        <v>0</v>
      </c>
      <c r="N203" s="7">
        <v>0</v>
      </c>
    </row>
    <row r="204" spans="1:14" ht="16.5" customHeight="1">
      <c r="A204" s="43">
        <v>2733</v>
      </c>
      <c r="B204" s="47" t="s">
        <v>9</v>
      </c>
      <c r="C204" s="48">
        <v>3</v>
      </c>
      <c r="D204" s="48">
        <v>3</v>
      </c>
      <c r="E204" s="49" t="s">
        <v>153</v>
      </c>
      <c r="F204" s="6">
        <f>SUM(G204:H204)</f>
        <v>0</v>
      </c>
      <c r="G204" s="6">
        <v>0</v>
      </c>
      <c r="H204" s="6">
        <v>0</v>
      </c>
      <c r="I204" s="6">
        <f>SUM(J204:K204)</f>
        <v>0</v>
      </c>
      <c r="J204" s="6">
        <v>0</v>
      </c>
      <c r="K204" s="6">
        <v>0</v>
      </c>
      <c r="L204" s="6">
        <f>SUM(M204:N204)</f>
        <v>0</v>
      </c>
      <c r="M204" s="6">
        <v>0</v>
      </c>
      <c r="N204" s="7">
        <v>0</v>
      </c>
    </row>
    <row r="205" spans="1:14" ht="33.75" customHeight="1">
      <c r="A205" s="43">
        <v>2734</v>
      </c>
      <c r="B205" s="47" t="s">
        <v>9</v>
      </c>
      <c r="C205" s="48">
        <v>3</v>
      </c>
      <c r="D205" s="48">
        <v>4</v>
      </c>
      <c r="E205" s="49" t="s">
        <v>154</v>
      </c>
      <c r="F205" s="6">
        <f>SUM(G205:H205)</f>
        <v>0</v>
      </c>
      <c r="G205" s="6">
        <v>0</v>
      </c>
      <c r="H205" s="6">
        <v>0</v>
      </c>
      <c r="I205" s="6">
        <f>SUM(J205:K205)</f>
        <v>0</v>
      </c>
      <c r="J205" s="6">
        <v>0</v>
      </c>
      <c r="K205" s="6">
        <v>0</v>
      </c>
      <c r="L205" s="6">
        <f>SUM(M205:N205)</f>
        <v>0</v>
      </c>
      <c r="M205" s="6">
        <v>0</v>
      </c>
      <c r="N205" s="7">
        <v>0</v>
      </c>
    </row>
    <row r="206" spans="1:14" ht="15.75" customHeight="1">
      <c r="A206" s="43">
        <v>2740</v>
      </c>
      <c r="B206" s="47" t="s">
        <v>9</v>
      </c>
      <c r="C206" s="48">
        <v>4</v>
      </c>
      <c r="D206" s="48">
        <v>0</v>
      </c>
      <c r="E206" s="51" t="s">
        <v>155</v>
      </c>
      <c r="F206" s="6">
        <f>SUM(F208)</f>
        <v>3370</v>
      </c>
      <c r="G206" s="6">
        <f aca="true" t="shared" si="60" ref="G206:N206">SUM(G208)</f>
        <v>3370</v>
      </c>
      <c r="H206" s="6">
        <f t="shared" si="60"/>
        <v>0</v>
      </c>
      <c r="I206" s="6">
        <f t="shared" si="60"/>
        <v>4040</v>
      </c>
      <c r="J206" s="6">
        <f t="shared" si="60"/>
        <v>3490</v>
      </c>
      <c r="K206" s="6">
        <f t="shared" si="60"/>
        <v>550</v>
      </c>
      <c r="L206" s="6">
        <f t="shared" si="60"/>
        <v>3340</v>
      </c>
      <c r="M206" s="6">
        <f t="shared" si="60"/>
        <v>2790</v>
      </c>
      <c r="N206" s="7">
        <f t="shared" si="60"/>
        <v>550</v>
      </c>
    </row>
    <row r="207" spans="1:14" s="50" customFormat="1" ht="15.75" customHeight="1">
      <c r="A207" s="43"/>
      <c r="B207" s="47"/>
      <c r="C207" s="48"/>
      <c r="D207" s="48"/>
      <c r="E207" s="49" t="s">
        <v>44</v>
      </c>
      <c r="F207" s="6"/>
      <c r="G207" s="6"/>
      <c r="H207" s="6"/>
      <c r="I207" s="6"/>
      <c r="J207" s="6"/>
      <c r="K207" s="6"/>
      <c r="L207" s="6"/>
      <c r="M207" s="6"/>
      <c r="N207" s="7"/>
    </row>
    <row r="208" spans="1:14" ht="25.5" customHeight="1">
      <c r="A208" s="43">
        <v>2741</v>
      </c>
      <c r="B208" s="47" t="s">
        <v>9</v>
      </c>
      <c r="C208" s="48">
        <v>4</v>
      </c>
      <c r="D208" s="48">
        <v>1</v>
      </c>
      <c r="E208" s="49" t="s">
        <v>155</v>
      </c>
      <c r="F208" s="6">
        <f>SUM(G208:H208)</f>
        <v>3370</v>
      </c>
      <c r="G208" s="6">
        <v>3370</v>
      </c>
      <c r="H208" s="6">
        <v>0</v>
      </c>
      <c r="I208" s="6">
        <f>SUM(J208:K208)</f>
        <v>4040</v>
      </c>
      <c r="J208" s="6">
        <v>3490</v>
      </c>
      <c r="K208" s="6">
        <v>550</v>
      </c>
      <c r="L208" s="6">
        <f>SUM(M208:N208)</f>
        <v>3340</v>
      </c>
      <c r="M208" s="6">
        <v>2790</v>
      </c>
      <c r="N208" s="7">
        <v>550</v>
      </c>
    </row>
    <row r="209" spans="1:14" ht="28.5" customHeight="1">
      <c r="A209" s="43">
        <v>2750</v>
      </c>
      <c r="B209" s="47" t="s">
        <v>9</v>
      </c>
      <c r="C209" s="48">
        <v>5</v>
      </c>
      <c r="D209" s="48">
        <v>0</v>
      </c>
      <c r="E209" s="51" t="s">
        <v>156</v>
      </c>
      <c r="F209" s="6">
        <f>SUM(F211)</f>
        <v>0</v>
      </c>
      <c r="G209" s="6">
        <f aca="true" t="shared" si="61" ref="G209:N209">SUM(G211)</f>
        <v>0</v>
      </c>
      <c r="H209" s="6">
        <f t="shared" si="61"/>
        <v>0</v>
      </c>
      <c r="I209" s="6">
        <f t="shared" si="61"/>
        <v>0</v>
      </c>
      <c r="J209" s="6">
        <f t="shared" si="61"/>
        <v>0</v>
      </c>
      <c r="K209" s="6">
        <f t="shared" si="61"/>
        <v>0</v>
      </c>
      <c r="L209" s="6">
        <f t="shared" si="61"/>
        <v>0</v>
      </c>
      <c r="M209" s="6">
        <f t="shared" si="61"/>
        <v>0</v>
      </c>
      <c r="N209" s="7">
        <f t="shared" si="61"/>
        <v>0</v>
      </c>
    </row>
    <row r="210" spans="1:14" s="50" customFormat="1" ht="15.75" customHeight="1">
      <c r="A210" s="43"/>
      <c r="B210" s="47"/>
      <c r="C210" s="48"/>
      <c r="D210" s="48"/>
      <c r="E210" s="49" t="s">
        <v>44</v>
      </c>
      <c r="F210" s="6"/>
      <c r="G210" s="6"/>
      <c r="H210" s="6"/>
      <c r="I210" s="6"/>
      <c r="J210" s="6"/>
      <c r="K210" s="6"/>
      <c r="L210" s="6"/>
      <c r="M210" s="6"/>
      <c r="N210" s="7"/>
    </row>
    <row r="211" spans="1:14" ht="30" customHeight="1">
      <c r="A211" s="43">
        <v>2751</v>
      </c>
      <c r="B211" s="47" t="s">
        <v>9</v>
      </c>
      <c r="C211" s="48">
        <v>5</v>
      </c>
      <c r="D211" s="48">
        <v>1</v>
      </c>
      <c r="E211" s="49" t="s">
        <v>156</v>
      </c>
      <c r="F211" s="6">
        <f>SUM(G211:H211)</f>
        <v>0</v>
      </c>
      <c r="G211" s="6">
        <v>0</v>
      </c>
      <c r="H211" s="6">
        <v>0</v>
      </c>
      <c r="I211" s="6">
        <f>SUM(J211:K211)</f>
        <v>0</v>
      </c>
      <c r="J211" s="6">
        <v>0</v>
      </c>
      <c r="K211" s="6">
        <v>0</v>
      </c>
      <c r="L211" s="6">
        <f>SUM(M211:N211)</f>
        <v>0</v>
      </c>
      <c r="M211" s="6">
        <v>0</v>
      </c>
      <c r="N211" s="7">
        <v>0</v>
      </c>
    </row>
    <row r="212" spans="1:14" ht="19.5" customHeight="1">
      <c r="A212" s="43">
        <v>2760</v>
      </c>
      <c r="B212" s="47" t="s">
        <v>9</v>
      </c>
      <c r="C212" s="48">
        <v>6</v>
      </c>
      <c r="D212" s="48">
        <v>0</v>
      </c>
      <c r="E212" s="51" t="s">
        <v>157</v>
      </c>
      <c r="F212" s="6">
        <f>SUM(F214:F215)</f>
        <v>274985.8</v>
      </c>
      <c r="G212" s="6">
        <f aca="true" t="shared" si="62" ref="G212:N212">SUM(G214:G215)</f>
        <v>24985.8</v>
      </c>
      <c r="H212" s="6">
        <f t="shared" si="62"/>
        <v>250000</v>
      </c>
      <c r="I212" s="6">
        <f t="shared" si="62"/>
        <v>424165.4</v>
      </c>
      <c r="J212" s="6">
        <f t="shared" si="62"/>
        <v>30878.4</v>
      </c>
      <c r="K212" s="6">
        <f t="shared" si="62"/>
        <v>393287</v>
      </c>
      <c r="L212" s="6">
        <f t="shared" si="62"/>
        <v>294355.5355</v>
      </c>
      <c r="M212" s="6">
        <f t="shared" si="62"/>
        <v>22535.3145</v>
      </c>
      <c r="N212" s="7">
        <f t="shared" si="62"/>
        <v>271820.221</v>
      </c>
    </row>
    <row r="213" spans="1:14" s="50" customFormat="1" ht="10.5" customHeight="1">
      <c r="A213" s="43"/>
      <c r="B213" s="47"/>
      <c r="C213" s="48"/>
      <c r="D213" s="48"/>
      <c r="E213" s="49" t="s">
        <v>44</v>
      </c>
      <c r="F213" s="6"/>
      <c r="G213" s="6"/>
      <c r="H213" s="6"/>
      <c r="I213" s="6"/>
      <c r="J213" s="6"/>
      <c r="K213" s="6"/>
      <c r="L213" s="6"/>
      <c r="M213" s="6"/>
      <c r="N213" s="7"/>
    </row>
    <row r="214" spans="1:14" ht="17.25">
      <c r="A214" s="43">
        <v>2761</v>
      </c>
      <c r="B214" s="47" t="s">
        <v>9</v>
      </c>
      <c r="C214" s="48">
        <v>6</v>
      </c>
      <c r="D214" s="48">
        <v>1</v>
      </c>
      <c r="E214" s="49" t="s">
        <v>158</v>
      </c>
      <c r="F214" s="6">
        <f>SUM(G214:H214)</f>
        <v>262750</v>
      </c>
      <c r="G214" s="6">
        <v>12750</v>
      </c>
      <c r="H214" s="6">
        <v>250000</v>
      </c>
      <c r="I214" s="6">
        <f>SUM(J214:K214)</f>
        <v>373865</v>
      </c>
      <c r="J214" s="6">
        <v>13250</v>
      </c>
      <c r="K214" s="6">
        <v>360615</v>
      </c>
      <c r="L214" s="6">
        <f>SUM(M214:N214)</f>
        <v>260814.0745</v>
      </c>
      <c r="M214" s="6">
        <v>8954.354500000001</v>
      </c>
      <c r="N214" s="7">
        <v>251859.72</v>
      </c>
    </row>
    <row r="215" spans="1:14" ht="16.5" customHeight="1">
      <c r="A215" s="43">
        <v>2762</v>
      </c>
      <c r="B215" s="47" t="s">
        <v>9</v>
      </c>
      <c r="C215" s="48">
        <v>6</v>
      </c>
      <c r="D215" s="48">
        <v>2</v>
      </c>
      <c r="E215" s="49" t="s">
        <v>157</v>
      </c>
      <c r="F215" s="6">
        <f>SUM(G215:H215)</f>
        <v>12235.8</v>
      </c>
      <c r="G215" s="6">
        <v>12235.8</v>
      </c>
      <c r="H215" s="6">
        <v>0</v>
      </c>
      <c r="I215" s="6">
        <f>SUM(J215:K215)</f>
        <v>50300.4</v>
      </c>
      <c r="J215" s="6">
        <v>17628.4</v>
      </c>
      <c r="K215" s="6">
        <v>32672</v>
      </c>
      <c r="L215" s="6">
        <f>SUM(M215:N215)</f>
        <v>33541.460999999996</v>
      </c>
      <c r="M215" s="6">
        <v>13580.96</v>
      </c>
      <c r="N215" s="7">
        <v>19960.501</v>
      </c>
    </row>
    <row r="216" spans="1:14" s="53" customFormat="1" ht="33.75" customHeight="1">
      <c r="A216" s="52">
        <v>2800</v>
      </c>
      <c r="B216" s="44" t="s">
        <v>10</v>
      </c>
      <c r="C216" s="45">
        <v>0</v>
      </c>
      <c r="D216" s="45">
        <v>0</v>
      </c>
      <c r="E216" s="41" t="s">
        <v>159</v>
      </c>
      <c r="F216" s="8">
        <f>SUM(F218,F221,F230,F235,F240,F243)</f>
        <v>12037723.741799997</v>
      </c>
      <c r="G216" s="8">
        <f aca="true" t="shared" si="63" ref="G216:N216">SUM(G218,G221,G230,G235,G240,G243)</f>
        <v>9122617.258399999</v>
      </c>
      <c r="H216" s="8">
        <f t="shared" si="63"/>
        <v>2915106.4834000003</v>
      </c>
      <c r="I216" s="8">
        <f t="shared" si="63"/>
        <v>14728737.013999999</v>
      </c>
      <c r="J216" s="8">
        <f t="shared" si="63"/>
        <v>9237068.538</v>
      </c>
      <c r="K216" s="8">
        <f t="shared" si="63"/>
        <v>5491668.476000001</v>
      </c>
      <c r="L216" s="8">
        <f>SUM(L218,L221,L230,L235,L240,L243)</f>
        <v>11505833.4748</v>
      </c>
      <c r="M216" s="8">
        <f t="shared" si="63"/>
        <v>8302964.512400001</v>
      </c>
      <c r="N216" s="9">
        <f t="shared" si="63"/>
        <v>3202868.9624000005</v>
      </c>
    </row>
    <row r="217" spans="1:14" ht="19.5" customHeight="1">
      <c r="A217" s="43"/>
      <c r="B217" s="47"/>
      <c r="C217" s="48"/>
      <c r="D217" s="48"/>
      <c r="E217" s="49" t="s">
        <v>24</v>
      </c>
      <c r="F217" s="6"/>
      <c r="G217" s="6"/>
      <c r="H217" s="6"/>
      <c r="I217" s="6"/>
      <c r="J217" s="6"/>
      <c r="K217" s="6"/>
      <c r="L217" s="6"/>
      <c r="M217" s="6"/>
      <c r="N217" s="7"/>
    </row>
    <row r="218" spans="1:14" ht="18.75" customHeight="1">
      <c r="A218" s="43">
        <v>2810</v>
      </c>
      <c r="B218" s="47" t="s">
        <v>10</v>
      </c>
      <c r="C218" s="48">
        <v>1</v>
      </c>
      <c r="D218" s="48">
        <v>0</v>
      </c>
      <c r="E218" s="51" t="s">
        <v>160</v>
      </c>
      <c r="F218" s="6">
        <f>SUM(F220)</f>
        <v>2157782.44</v>
      </c>
      <c r="G218" s="6">
        <f aca="true" t="shared" si="64" ref="G218:N218">SUM(G220)</f>
        <v>1031790.6</v>
      </c>
      <c r="H218" s="6">
        <f t="shared" si="64"/>
        <v>1125991.84</v>
      </c>
      <c r="I218" s="6">
        <f t="shared" si="64"/>
        <v>3150987.2290000003</v>
      </c>
      <c r="J218" s="6">
        <f t="shared" si="64"/>
        <v>1148948.67</v>
      </c>
      <c r="K218" s="6">
        <f t="shared" si="64"/>
        <v>2002038.5590000001</v>
      </c>
      <c r="L218" s="6">
        <f t="shared" si="64"/>
        <v>2056639.0706000002</v>
      </c>
      <c r="M218" s="6">
        <f t="shared" si="64"/>
        <v>1017873.8200000001</v>
      </c>
      <c r="N218" s="7">
        <f t="shared" si="64"/>
        <v>1038765.2506</v>
      </c>
    </row>
    <row r="219" spans="1:14" s="50" customFormat="1" ht="10.5" customHeight="1">
      <c r="A219" s="43"/>
      <c r="B219" s="47"/>
      <c r="C219" s="48"/>
      <c r="D219" s="48"/>
      <c r="E219" s="49" t="s">
        <v>44</v>
      </c>
      <c r="F219" s="6"/>
      <c r="G219" s="6"/>
      <c r="H219" s="6"/>
      <c r="I219" s="6"/>
      <c r="J219" s="6"/>
      <c r="K219" s="6"/>
      <c r="L219" s="6"/>
      <c r="M219" s="6"/>
      <c r="N219" s="7"/>
    </row>
    <row r="220" spans="1:14" ht="16.5" customHeight="1">
      <c r="A220" s="43">
        <v>2811</v>
      </c>
      <c r="B220" s="47" t="s">
        <v>10</v>
      </c>
      <c r="C220" s="48">
        <v>1</v>
      </c>
      <c r="D220" s="48">
        <v>1</v>
      </c>
      <c r="E220" s="49" t="s">
        <v>160</v>
      </c>
      <c r="F220" s="6">
        <f>SUM(G220:H220)</f>
        <v>2157782.44</v>
      </c>
      <c r="G220" s="6">
        <v>1031790.6</v>
      </c>
      <c r="H220" s="6">
        <v>1125991.84</v>
      </c>
      <c r="I220" s="6">
        <f>SUM(J220:K220)</f>
        <v>3150987.2290000003</v>
      </c>
      <c r="J220" s="6">
        <v>1148948.67</v>
      </c>
      <c r="K220" s="6">
        <v>2002038.5590000001</v>
      </c>
      <c r="L220" s="6">
        <f>SUM(M220:N220)</f>
        <v>2056639.0706000002</v>
      </c>
      <c r="M220" s="6">
        <v>1017873.8200000001</v>
      </c>
      <c r="N220" s="7">
        <v>1038765.2506</v>
      </c>
    </row>
    <row r="221" spans="1:14" ht="17.25" customHeight="1">
      <c r="A221" s="43">
        <v>2820</v>
      </c>
      <c r="B221" s="47" t="s">
        <v>10</v>
      </c>
      <c r="C221" s="48">
        <v>2</v>
      </c>
      <c r="D221" s="48">
        <v>0</v>
      </c>
      <c r="E221" s="51" t="s">
        <v>161</v>
      </c>
      <c r="F221" s="6">
        <f>SUM(F223:F229)</f>
        <v>8911008.553</v>
      </c>
      <c r="G221" s="6">
        <f aca="true" t="shared" si="65" ref="G221:N221">SUM(G223:G229)</f>
        <v>7722133.879399999</v>
      </c>
      <c r="H221" s="6">
        <f t="shared" si="65"/>
        <v>1188874.6735999999</v>
      </c>
      <c r="I221" s="6">
        <f t="shared" si="65"/>
        <v>10469201.418699998</v>
      </c>
      <c r="J221" s="6">
        <f t="shared" si="65"/>
        <v>7713012.148</v>
      </c>
      <c r="K221" s="6">
        <f t="shared" si="65"/>
        <v>2756189.2707</v>
      </c>
      <c r="L221" s="6">
        <f t="shared" si="65"/>
        <v>8748571.2542</v>
      </c>
      <c r="M221" s="6">
        <f t="shared" si="65"/>
        <v>7016461.1373000005</v>
      </c>
      <c r="N221" s="7">
        <f t="shared" si="65"/>
        <v>1732110.1169</v>
      </c>
    </row>
    <row r="222" spans="1:14" s="50" customFormat="1" ht="10.5" customHeight="1">
      <c r="A222" s="43"/>
      <c r="B222" s="47"/>
      <c r="C222" s="48"/>
      <c r="D222" s="48"/>
      <c r="E222" s="49" t="s">
        <v>44</v>
      </c>
      <c r="F222" s="6"/>
      <c r="G222" s="6"/>
      <c r="H222" s="6"/>
      <c r="I222" s="6"/>
      <c r="J222" s="6"/>
      <c r="K222" s="6"/>
      <c r="L222" s="6"/>
      <c r="M222" s="6"/>
      <c r="N222" s="7"/>
    </row>
    <row r="223" spans="1:14" ht="17.25">
      <c r="A223" s="43">
        <v>2821</v>
      </c>
      <c r="B223" s="47" t="s">
        <v>10</v>
      </c>
      <c r="C223" s="48">
        <v>2</v>
      </c>
      <c r="D223" s="48">
        <v>1</v>
      </c>
      <c r="E223" s="49" t="s">
        <v>162</v>
      </c>
      <c r="F223" s="6">
        <f aca="true" t="shared" si="66" ref="F223:F229">SUM(G223:H223)</f>
        <v>1273577.7474</v>
      </c>
      <c r="G223" s="6">
        <v>1265927.7474</v>
      </c>
      <c r="H223" s="6">
        <v>7650</v>
      </c>
      <c r="I223" s="6">
        <f aca="true" t="shared" si="67" ref="I223:I229">SUM(J223:K223)</f>
        <v>1418876.5314</v>
      </c>
      <c r="J223" s="6">
        <v>1296354.326</v>
      </c>
      <c r="K223" s="6">
        <v>122522.2054</v>
      </c>
      <c r="L223" s="6">
        <f aca="true" t="shared" si="68" ref="L223:L229">SUM(M223:N223)</f>
        <v>1317758.2127</v>
      </c>
      <c r="M223" s="6">
        <v>1259634.4801</v>
      </c>
      <c r="N223" s="7">
        <v>58123.7326</v>
      </c>
    </row>
    <row r="224" spans="1:14" ht="17.25">
      <c r="A224" s="43">
        <v>2822</v>
      </c>
      <c r="B224" s="47" t="s">
        <v>10</v>
      </c>
      <c r="C224" s="48">
        <v>2</v>
      </c>
      <c r="D224" s="48">
        <v>2</v>
      </c>
      <c r="E224" s="49" t="s">
        <v>163</v>
      </c>
      <c r="F224" s="6">
        <f t="shared" si="66"/>
        <v>615183.7104999999</v>
      </c>
      <c r="G224" s="6">
        <v>527852.7</v>
      </c>
      <c r="H224" s="6">
        <v>87331.0105</v>
      </c>
      <c r="I224" s="6">
        <f t="shared" si="67"/>
        <v>742323.7104999999</v>
      </c>
      <c r="J224" s="6">
        <v>588217.8999999999</v>
      </c>
      <c r="K224" s="6">
        <v>154105.8105</v>
      </c>
      <c r="L224" s="6">
        <f t="shared" si="68"/>
        <v>680365.0521999999</v>
      </c>
      <c r="M224" s="6">
        <v>561999.889</v>
      </c>
      <c r="N224" s="7">
        <v>118365.1632</v>
      </c>
    </row>
    <row r="225" spans="1:14" ht="18" customHeight="1">
      <c r="A225" s="43">
        <v>2823</v>
      </c>
      <c r="B225" s="47" t="s">
        <v>10</v>
      </c>
      <c r="C225" s="48">
        <v>2</v>
      </c>
      <c r="D225" s="48">
        <v>3</v>
      </c>
      <c r="E225" s="49" t="s">
        <v>164</v>
      </c>
      <c r="F225" s="6">
        <f t="shared" si="66"/>
        <v>3922784.8059</v>
      </c>
      <c r="G225" s="6">
        <v>3106916.732</v>
      </c>
      <c r="H225" s="6">
        <v>815868.0739</v>
      </c>
      <c r="I225" s="6">
        <f t="shared" si="67"/>
        <v>4820706.0407</v>
      </c>
      <c r="J225" s="6">
        <v>3223004.389</v>
      </c>
      <c r="K225" s="6">
        <v>1597701.6517</v>
      </c>
      <c r="L225" s="6">
        <f t="shared" si="68"/>
        <v>4089201.27</v>
      </c>
      <c r="M225" s="6">
        <v>3036514.4816</v>
      </c>
      <c r="N225" s="7">
        <v>1052686.7884</v>
      </c>
    </row>
    <row r="226" spans="1:14" ht="17.25">
      <c r="A226" s="43">
        <v>2824</v>
      </c>
      <c r="B226" s="47" t="s">
        <v>10</v>
      </c>
      <c r="C226" s="48">
        <v>2</v>
      </c>
      <c r="D226" s="48">
        <v>4</v>
      </c>
      <c r="E226" s="49" t="s">
        <v>165</v>
      </c>
      <c r="F226" s="6">
        <f t="shared" si="66"/>
        <v>2213228.5105</v>
      </c>
      <c r="G226" s="6">
        <v>2155937.4</v>
      </c>
      <c r="H226" s="6">
        <v>57291.1105</v>
      </c>
      <c r="I226" s="6">
        <f t="shared" si="67"/>
        <v>1951282.9315</v>
      </c>
      <c r="J226" s="6">
        <v>1819737.08</v>
      </c>
      <c r="K226" s="6">
        <v>131545.8515</v>
      </c>
      <c r="L226" s="6">
        <f t="shared" si="68"/>
        <v>1482892.7786</v>
      </c>
      <c r="M226" s="6">
        <v>1404361.8026</v>
      </c>
      <c r="N226" s="7">
        <v>78530.976</v>
      </c>
    </row>
    <row r="227" spans="1:14" ht="17.25">
      <c r="A227" s="43">
        <v>2825</v>
      </c>
      <c r="B227" s="47" t="s">
        <v>10</v>
      </c>
      <c r="C227" s="48">
        <v>2</v>
      </c>
      <c r="D227" s="48">
        <v>5</v>
      </c>
      <c r="E227" s="49" t="s">
        <v>166</v>
      </c>
      <c r="F227" s="6">
        <f t="shared" si="66"/>
        <v>610282.6</v>
      </c>
      <c r="G227" s="6">
        <v>610282.6</v>
      </c>
      <c r="H227" s="6">
        <v>0</v>
      </c>
      <c r="I227" s="6">
        <f t="shared" si="67"/>
        <v>697452.2</v>
      </c>
      <c r="J227" s="6">
        <v>697452.2</v>
      </c>
      <c r="K227" s="6">
        <v>0</v>
      </c>
      <c r="L227" s="6">
        <f t="shared" si="68"/>
        <v>693635.477</v>
      </c>
      <c r="M227" s="6">
        <v>693635.477</v>
      </c>
      <c r="N227" s="7">
        <v>0</v>
      </c>
    </row>
    <row r="228" spans="1:14" ht="17.25">
      <c r="A228" s="43">
        <v>2826</v>
      </c>
      <c r="B228" s="47" t="s">
        <v>10</v>
      </c>
      <c r="C228" s="48">
        <v>2</v>
      </c>
      <c r="D228" s="48">
        <v>6</v>
      </c>
      <c r="E228" s="49" t="s">
        <v>167</v>
      </c>
      <c r="F228" s="6">
        <f t="shared" si="66"/>
        <v>0</v>
      </c>
      <c r="G228" s="6">
        <v>0</v>
      </c>
      <c r="H228" s="6">
        <v>0</v>
      </c>
      <c r="I228" s="6">
        <f t="shared" si="67"/>
        <v>0</v>
      </c>
      <c r="J228" s="6">
        <v>0</v>
      </c>
      <c r="K228" s="6">
        <v>0</v>
      </c>
      <c r="L228" s="6">
        <f t="shared" si="68"/>
        <v>0</v>
      </c>
      <c r="M228" s="6">
        <v>0</v>
      </c>
      <c r="N228" s="7">
        <v>0</v>
      </c>
    </row>
    <row r="229" spans="1:14" ht="29.25" customHeight="1">
      <c r="A229" s="43">
        <v>2827</v>
      </c>
      <c r="B229" s="47" t="s">
        <v>10</v>
      </c>
      <c r="C229" s="48">
        <v>2</v>
      </c>
      <c r="D229" s="48">
        <v>7</v>
      </c>
      <c r="E229" s="49" t="s">
        <v>168</v>
      </c>
      <c r="F229" s="6">
        <f t="shared" si="66"/>
        <v>275951.1787</v>
      </c>
      <c r="G229" s="6">
        <v>55216.7</v>
      </c>
      <c r="H229" s="6">
        <v>220734.4787</v>
      </c>
      <c r="I229" s="6">
        <f t="shared" si="67"/>
        <v>838560.0046</v>
      </c>
      <c r="J229" s="6">
        <v>88246.253</v>
      </c>
      <c r="K229" s="6">
        <v>750313.7516</v>
      </c>
      <c r="L229" s="6">
        <f t="shared" si="68"/>
        <v>484718.46369999996</v>
      </c>
      <c r="M229" s="6">
        <v>60315.007</v>
      </c>
      <c r="N229" s="7">
        <v>424403.4567</v>
      </c>
    </row>
    <row r="230" spans="1:14" ht="29.25" customHeight="1">
      <c r="A230" s="43">
        <v>2830</v>
      </c>
      <c r="B230" s="47" t="s">
        <v>10</v>
      </c>
      <c r="C230" s="48">
        <v>3</v>
      </c>
      <c r="D230" s="48">
        <v>0</v>
      </c>
      <c r="E230" s="51" t="s">
        <v>169</v>
      </c>
      <c r="F230" s="6">
        <f>SUM(F232:F234)</f>
        <v>26594.762</v>
      </c>
      <c r="G230" s="6">
        <f aca="true" t="shared" si="69" ref="G230:N230">SUM(G232:G234)</f>
        <v>26594.762</v>
      </c>
      <c r="H230" s="6">
        <f t="shared" si="69"/>
        <v>0</v>
      </c>
      <c r="I230" s="6">
        <f t="shared" si="69"/>
        <v>27641.762000000002</v>
      </c>
      <c r="J230" s="6">
        <f t="shared" si="69"/>
        <v>27641.762000000002</v>
      </c>
      <c r="K230" s="6">
        <f t="shared" si="69"/>
        <v>0</v>
      </c>
      <c r="L230" s="6">
        <f t="shared" si="69"/>
        <v>18045.23</v>
      </c>
      <c r="M230" s="6">
        <f t="shared" si="69"/>
        <v>18045.23</v>
      </c>
      <c r="N230" s="7">
        <f t="shared" si="69"/>
        <v>0</v>
      </c>
    </row>
    <row r="231" spans="1:14" s="50" customFormat="1" ht="10.5" customHeight="1">
      <c r="A231" s="43"/>
      <c r="B231" s="47"/>
      <c r="C231" s="48"/>
      <c r="D231" s="48"/>
      <c r="E231" s="49" t="s">
        <v>44</v>
      </c>
      <c r="F231" s="6"/>
      <c r="G231" s="6"/>
      <c r="H231" s="6"/>
      <c r="I231" s="6"/>
      <c r="J231" s="6"/>
      <c r="K231" s="6"/>
      <c r="L231" s="6"/>
      <c r="M231" s="6"/>
      <c r="N231" s="7"/>
    </row>
    <row r="232" spans="1:14" ht="17.25">
      <c r="A232" s="43">
        <v>2831</v>
      </c>
      <c r="B232" s="47" t="s">
        <v>10</v>
      </c>
      <c r="C232" s="48">
        <v>3</v>
      </c>
      <c r="D232" s="48">
        <v>1</v>
      </c>
      <c r="E232" s="49" t="s">
        <v>170</v>
      </c>
      <c r="F232" s="6">
        <f>SUM(G232:H232)</f>
        <v>12880</v>
      </c>
      <c r="G232" s="6">
        <v>12880</v>
      </c>
      <c r="H232" s="6">
        <v>0</v>
      </c>
      <c r="I232" s="6">
        <f>SUM(J232:K232)</f>
        <v>12840</v>
      </c>
      <c r="J232" s="6">
        <v>12840</v>
      </c>
      <c r="K232" s="6">
        <v>0</v>
      </c>
      <c r="L232" s="6">
        <f>SUM(M232:N232)</f>
        <v>7552.5</v>
      </c>
      <c r="M232" s="6">
        <v>7552.5</v>
      </c>
      <c r="N232" s="7">
        <v>0</v>
      </c>
    </row>
    <row r="233" spans="1:14" ht="17.25">
      <c r="A233" s="43">
        <v>2832</v>
      </c>
      <c r="B233" s="47" t="s">
        <v>10</v>
      </c>
      <c r="C233" s="48">
        <v>3</v>
      </c>
      <c r="D233" s="48">
        <v>2</v>
      </c>
      <c r="E233" s="49" t="s">
        <v>171</v>
      </c>
      <c r="F233" s="6">
        <f>SUM(G233:H233)</f>
        <v>7360.762</v>
      </c>
      <c r="G233" s="6">
        <v>7360.762</v>
      </c>
      <c r="H233" s="6">
        <v>0</v>
      </c>
      <c r="I233" s="6">
        <f>SUM(J233:K233)</f>
        <v>8541.762</v>
      </c>
      <c r="J233" s="6">
        <v>8541.762</v>
      </c>
      <c r="K233" s="6">
        <v>0</v>
      </c>
      <c r="L233" s="6">
        <f>SUM(M233:N233)</f>
        <v>5690.305</v>
      </c>
      <c r="M233" s="6">
        <v>5690.305</v>
      </c>
      <c r="N233" s="7">
        <v>0</v>
      </c>
    </row>
    <row r="234" spans="1:14" ht="18.75" customHeight="1">
      <c r="A234" s="43">
        <v>2833</v>
      </c>
      <c r="B234" s="47" t="s">
        <v>10</v>
      </c>
      <c r="C234" s="48">
        <v>3</v>
      </c>
      <c r="D234" s="48">
        <v>3</v>
      </c>
      <c r="E234" s="49" t="s">
        <v>172</v>
      </c>
      <c r="F234" s="6">
        <f>SUM(G234:H234)</f>
        <v>6354</v>
      </c>
      <c r="G234" s="6">
        <v>6354</v>
      </c>
      <c r="H234" s="6">
        <v>0</v>
      </c>
      <c r="I234" s="6">
        <f>SUM(J234:K234)</f>
        <v>6260</v>
      </c>
      <c r="J234" s="6">
        <v>6260</v>
      </c>
      <c r="K234" s="6">
        <v>0</v>
      </c>
      <c r="L234" s="6">
        <f>SUM(M234:N234)</f>
        <v>4802.425</v>
      </c>
      <c r="M234" s="6">
        <v>4802.425</v>
      </c>
      <c r="N234" s="7">
        <v>0</v>
      </c>
    </row>
    <row r="235" spans="1:14" ht="14.25" customHeight="1">
      <c r="A235" s="43">
        <v>2840</v>
      </c>
      <c r="B235" s="47" t="s">
        <v>10</v>
      </c>
      <c r="C235" s="48">
        <v>4</v>
      </c>
      <c r="D235" s="48">
        <v>0</v>
      </c>
      <c r="E235" s="51" t="s">
        <v>173</v>
      </c>
      <c r="F235" s="6">
        <f>SUM(F237:F239)</f>
        <v>96345.1</v>
      </c>
      <c r="G235" s="6">
        <f aca="true" t="shared" si="70" ref="G235:N235">SUM(G237:G239)</f>
        <v>94945.1</v>
      </c>
      <c r="H235" s="6">
        <f t="shared" si="70"/>
        <v>1400</v>
      </c>
      <c r="I235" s="6">
        <f t="shared" si="70"/>
        <v>129527.1</v>
      </c>
      <c r="J235" s="6">
        <f t="shared" si="70"/>
        <v>120395.1</v>
      </c>
      <c r="K235" s="6">
        <f t="shared" si="70"/>
        <v>9132</v>
      </c>
      <c r="L235" s="6">
        <f t="shared" si="70"/>
        <v>89295.1525</v>
      </c>
      <c r="M235" s="6">
        <f t="shared" si="70"/>
        <v>82878.92749999999</v>
      </c>
      <c r="N235" s="7">
        <f t="shared" si="70"/>
        <v>6416.225</v>
      </c>
    </row>
    <row r="236" spans="1:14" s="50" customFormat="1" ht="10.5" customHeight="1">
      <c r="A236" s="43"/>
      <c r="B236" s="47"/>
      <c r="C236" s="48"/>
      <c r="D236" s="48"/>
      <c r="E236" s="49" t="s">
        <v>44</v>
      </c>
      <c r="F236" s="6"/>
      <c r="G236" s="6"/>
      <c r="H236" s="6"/>
      <c r="I236" s="6"/>
      <c r="J236" s="6"/>
      <c r="K236" s="6"/>
      <c r="L236" s="6"/>
      <c r="M236" s="6"/>
      <c r="N236" s="7"/>
    </row>
    <row r="237" spans="1:14" ht="20.25" customHeight="1">
      <c r="A237" s="43">
        <v>2841</v>
      </c>
      <c r="B237" s="47" t="s">
        <v>10</v>
      </c>
      <c r="C237" s="48">
        <v>4</v>
      </c>
      <c r="D237" s="48">
        <v>1</v>
      </c>
      <c r="E237" s="49" t="s">
        <v>174</v>
      </c>
      <c r="F237" s="6">
        <f>SUM(G237:H237)</f>
        <v>5600</v>
      </c>
      <c r="G237" s="6">
        <v>5600</v>
      </c>
      <c r="H237" s="6">
        <v>0</v>
      </c>
      <c r="I237" s="6">
        <f>SUM(J237:K237)</f>
        <v>4650</v>
      </c>
      <c r="J237" s="6">
        <v>4650</v>
      </c>
      <c r="K237" s="6">
        <v>0</v>
      </c>
      <c r="L237" s="6">
        <f>SUM(M237:N237)</f>
        <v>2106</v>
      </c>
      <c r="M237" s="6">
        <v>2106</v>
      </c>
      <c r="N237" s="7">
        <v>0</v>
      </c>
    </row>
    <row r="238" spans="1:14" ht="29.25" customHeight="1">
      <c r="A238" s="43">
        <v>2842</v>
      </c>
      <c r="B238" s="47" t="s">
        <v>10</v>
      </c>
      <c r="C238" s="48">
        <v>4</v>
      </c>
      <c r="D238" s="48">
        <v>2</v>
      </c>
      <c r="E238" s="49" t="s">
        <v>175</v>
      </c>
      <c r="F238" s="6">
        <f>SUM(G238:H238)</f>
        <v>64345.1</v>
      </c>
      <c r="G238" s="6">
        <v>62945.1</v>
      </c>
      <c r="H238" s="6">
        <v>1400</v>
      </c>
      <c r="I238" s="6">
        <f>SUM(J238:K238)</f>
        <v>69183.1</v>
      </c>
      <c r="J238" s="6">
        <v>64283.1</v>
      </c>
      <c r="K238" s="6">
        <v>4900</v>
      </c>
      <c r="L238" s="6">
        <f>SUM(M238:N238)</f>
        <v>49996.466</v>
      </c>
      <c r="M238" s="6">
        <v>46446.576</v>
      </c>
      <c r="N238" s="7">
        <v>3549.89</v>
      </c>
    </row>
    <row r="239" spans="1:14" ht="31.5" customHeight="1">
      <c r="A239" s="43">
        <v>2843</v>
      </c>
      <c r="B239" s="47" t="s">
        <v>10</v>
      </c>
      <c r="C239" s="48">
        <v>4</v>
      </c>
      <c r="D239" s="48">
        <v>3</v>
      </c>
      <c r="E239" s="49" t="s">
        <v>173</v>
      </c>
      <c r="F239" s="6">
        <f>SUM(G239:H239)</f>
        <v>26400</v>
      </c>
      <c r="G239" s="6">
        <v>26400</v>
      </c>
      <c r="H239" s="6">
        <v>0</v>
      </c>
      <c r="I239" s="6">
        <f>SUM(J239:K239)</f>
        <v>55694</v>
      </c>
      <c r="J239" s="6">
        <v>51462</v>
      </c>
      <c r="K239" s="6">
        <v>4232</v>
      </c>
      <c r="L239" s="6">
        <f>SUM(M239:N239)</f>
        <v>37192.686499999996</v>
      </c>
      <c r="M239" s="6">
        <v>34326.3515</v>
      </c>
      <c r="N239" s="7">
        <v>2866.335</v>
      </c>
    </row>
    <row r="240" spans="1:14" ht="37.5" customHeight="1">
      <c r="A240" s="43">
        <v>2850</v>
      </c>
      <c r="B240" s="47" t="s">
        <v>10</v>
      </c>
      <c r="C240" s="48">
        <v>5</v>
      </c>
      <c r="D240" s="48">
        <v>0</v>
      </c>
      <c r="E240" s="55" t="s">
        <v>176</v>
      </c>
      <c r="F240" s="6">
        <f>SUM(F242)</f>
        <v>199427.5158</v>
      </c>
      <c r="G240" s="6">
        <f aca="true" t="shared" si="71" ref="G240:N240">SUM(G242)</f>
        <v>81380.546</v>
      </c>
      <c r="H240" s="6">
        <f t="shared" si="71"/>
        <v>118046.9698</v>
      </c>
      <c r="I240" s="6">
        <f t="shared" si="71"/>
        <v>299234.4682</v>
      </c>
      <c r="J240" s="6">
        <f t="shared" si="71"/>
        <v>86716.296</v>
      </c>
      <c r="K240" s="6">
        <f t="shared" si="71"/>
        <v>212518.1722</v>
      </c>
      <c r="L240" s="6">
        <f t="shared" si="71"/>
        <v>228855.37920000002</v>
      </c>
      <c r="M240" s="6">
        <f t="shared" si="71"/>
        <v>69502.1142</v>
      </c>
      <c r="N240" s="7">
        <f t="shared" si="71"/>
        <v>159353.265</v>
      </c>
    </row>
    <row r="241" spans="1:14" s="50" customFormat="1" ht="10.5" customHeight="1">
      <c r="A241" s="43"/>
      <c r="B241" s="47"/>
      <c r="C241" s="48"/>
      <c r="D241" s="48"/>
      <c r="E241" s="49" t="s">
        <v>44</v>
      </c>
      <c r="F241" s="6"/>
      <c r="G241" s="6"/>
      <c r="H241" s="6"/>
      <c r="I241" s="6"/>
      <c r="J241" s="6"/>
      <c r="K241" s="6"/>
      <c r="L241" s="6"/>
      <c r="M241" s="6"/>
      <c r="N241" s="7"/>
    </row>
    <row r="242" spans="1:14" ht="33" customHeight="1">
      <c r="A242" s="43">
        <v>2851</v>
      </c>
      <c r="B242" s="47" t="s">
        <v>10</v>
      </c>
      <c r="C242" s="48">
        <v>5</v>
      </c>
      <c r="D242" s="48">
        <v>1</v>
      </c>
      <c r="E242" s="56" t="s">
        <v>176</v>
      </c>
      <c r="F242" s="6">
        <f>SUM(G242:H242)</f>
        <v>199427.5158</v>
      </c>
      <c r="G242" s="6">
        <v>81380.546</v>
      </c>
      <c r="H242" s="6">
        <v>118046.9698</v>
      </c>
      <c r="I242" s="6">
        <f>SUM(J242:K242)</f>
        <v>299234.4682</v>
      </c>
      <c r="J242" s="6">
        <v>86716.296</v>
      </c>
      <c r="K242" s="6">
        <v>212518.1722</v>
      </c>
      <c r="L242" s="6">
        <f>SUM(M242:N242)</f>
        <v>228855.37920000002</v>
      </c>
      <c r="M242" s="6">
        <v>69502.1142</v>
      </c>
      <c r="N242" s="7">
        <v>159353.265</v>
      </c>
    </row>
    <row r="243" spans="1:14" ht="27" customHeight="1">
      <c r="A243" s="43">
        <v>2860</v>
      </c>
      <c r="B243" s="47" t="s">
        <v>10</v>
      </c>
      <c r="C243" s="48">
        <v>6</v>
      </c>
      <c r="D243" s="48">
        <v>0</v>
      </c>
      <c r="E243" s="55" t="s">
        <v>177</v>
      </c>
      <c r="F243" s="6">
        <f>SUM(F245)</f>
        <v>646565.371</v>
      </c>
      <c r="G243" s="6">
        <f aca="true" t="shared" si="72" ref="G243:N243">SUM(G245)</f>
        <v>165772.371</v>
      </c>
      <c r="H243" s="6">
        <f t="shared" si="72"/>
        <v>480793</v>
      </c>
      <c r="I243" s="6">
        <f t="shared" si="72"/>
        <v>652145.0361</v>
      </c>
      <c r="J243" s="6">
        <f t="shared" si="72"/>
        <v>140354.562</v>
      </c>
      <c r="K243" s="6">
        <f t="shared" si="72"/>
        <v>511790.4741</v>
      </c>
      <c r="L243" s="6">
        <f t="shared" si="72"/>
        <v>364427.3883</v>
      </c>
      <c r="M243" s="6">
        <f t="shared" si="72"/>
        <v>98203.2834</v>
      </c>
      <c r="N243" s="7">
        <f t="shared" si="72"/>
        <v>266224.1049</v>
      </c>
    </row>
    <row r="244" spans="1:14" s="50" customFormat="1" ht="10.5" customHeight="1">
      <c r="A244" s="43"/>
      <c r="B244" s="47"/>
      <c r="C244" s="48"/>
      <c r="D244" s="48"/>
      <c r="E244" s="49" t="s">
        <v>44</v>
      </c>
      <c r="F244" s="6"/>
      <c r="G244" s="6"/>
      <c r="H244" s="6"/>
      <c r="I244" s="6"/>
      <c r="J244" s="6"/>
      <c r="K244" s="6"/>
      <c r="L244" s="6"/>
      <c r="M244" s="6"/>
      <c r="N244" s="7"/>
    </row>
    <row r="245" spans="1:14" ht="18" customHeight="1">
      <c r="A245" s="43">
        <v>2861</v>
      </c>
      <c r="B245" s="47" t="s">
        <v>10</v>
      </c>
      <c r="C245" s="48">
        <v>6</v>
      </c>
      <c r="D245" s="48">
        <v>1</v>
      </c>
      <c r="E245" s="56" t="s">
        <v>177</v>
      </c>
      <c r="F245" s="6">
        <f>SUM(G245:H245)</f>
        <v>646565.371</v>
      </c>
      <c r="G245" s="6">
        <v>165772.371</v>
      </c>
      <c r="H245" s="6">
        <v>480793</v>
      </c>
      <c r="I245" s="6">
        <f>SUM(J245:K245)</f>
        <v>652145.0361</v>
      </c>
      <c r="J245" s="6">
        <v>140354.562</v>
      </c>
      <c r="K245" s="6">
        <v>511790.4741</v>
      </c>
      <c r="L245" s="6">
        <f>SUM(M245:N245)</f>
        <v>364427.3883</v>
      </c>
      <c r="M245" s="6">
        <v>98203.2834</v>
      </c>
      <c r="N245" s="7">
        <v>266224.1049</v>
      </c>
    </row>
    <row r="246" spans="1:14" s="53" customFormat="1" ht="44.25" customHeight="1">
      <c r="A246" s="52">
        <v>2900</v>
      </c>
      <c r="B246" s="44" t="s">
        <v>11</v>
      </c>
      <c r="C246" s="45">
        <v>0</v>
      </c>
      <c r="D246" s="45">
        <v>0</v>
      </c>
      <c r="E246" s="41" t="s">
        <v>178</v>
      </c>
      <c r="F246" s="8">
        <f>SUM(F248,F252,F256,F260,F264,F268,F271,F274)</f>
        <v>56013821.053899996</v>
      </c>
      <c r="G246" s="8">
        <f aca="true" t="shared" si="73" ref="G246:N246">SUM(G248,G252,G256,G260,G264,G268,G271,G274)</f>
        <v>51291028.858100004</v>
      </c>
      <c r="H246" s="8">
        <f t="shared" si="73"/>
        <v>4722792.1958</v>
      </c>
      <c r="I246" s="8">
        <f t="shared" si="73"/>
        <v>59460295.2113</v>
      </c>
      <c r="J246" s="8">
        <f t="shared" si="73"/>
        <v>51711390.8133</v>
      </c>
      <c r="K246" s="8">
        <f t="shared" si="73"/>
        <v>7748904.398000001</v>
      </c>
      <c r="L246" s="8">
        <f t="shared" si="73"/>
        <v>54724700.23549999</v>
      </c>
      <c r="M246" s="8">
        <f t="shared" si="73"/>
        <v>49919801.731199995</v>
      </c>
      <c r="N246" s="9">
        <f t="shared" si="73"/>
        <v>4804898.504299999</v>
      </c>
    </row>
    <row r="247" spans="1:14" ht="14.25" customHeight="1">
      <c r="A247" s="43"/>
      <c r="B247" s="47"/>
      <c r="C247" s="48"/>
      <c r="D247" s="48"/>
      <c r="E247" s="49" t="s">
        <v>24</v>
      </c>
      <c r="F247" s="6"/>
      <c r="G247" s="6"/>
      <c r="H247" s="6"/>
      <c r="I247" s="6"/>
      <c r="J247" s="6"/>
      <c r="K247" s="6"/>
      <c r="L247" s="6"/>
      <c r="M247" s="6"/>
      <c r="N247" s="7"/>
    </row>
    <row r="248" spans="1:14" ht="24.75" customHeight="1">
      <c r="A248" s="43">
        <v>2910</v>
      </c>
      <c r="B248" s="47" t="s">
        <v>11</v>
      </c>
      <c r="C248" s="48">
        <v>1</v>
      </c>
      <c r="D248" s="48">
        <v>0</v>
      </c>
      <c r="E248" s="51" t="s">
        <v>179</v>
      </c>
      <c r="F248" s="6">
        <f>SUM(F250:F251)</f>
        <v>33373647.546400003</v>
      </c>
      <c r="G248" s="6">
        <f aca="true" t="shared" si="74" ref="G248:N248">SUM(G250:G251)</f>
        <v>31250860.815100003</v>
      </c>
      <c r="H248" s="6">
        <f t="shared" si="74"/>
        <v>2122786.7313</v>
      </c>
      <c r="I248" s="6">
        <f t="shared" si="74"/>
        <v>36080593.8984</v>
      </c>
      <c r="J248" s="6">
        <f t="shared" si="74"/>
        <v>31331407.1124</v>
      </c>
      <c r="K248" s="6">
        <f t="shared" si="74"/>
        <v>4749186.786</v>
      </c>
      <c r="L248" s="6">
        <f t="shared" si="74"/>
        <v>33046353.4627</v>
      </c>
      <c r="M248" s="6">
        <f t="shared" si="74"/>
        <v>30188381.2361</v>
      </c>
      <c r="N248" s="7">
        <f t="shared" si="74"/>
        <v>2857972.2265999997</v>
      </c>
    </row>
    <row r="249" spans="1:14" s="50" customFormat="1" ht="10.5" customHeight="1">
      <c r="A249" s="43"/>
      <c r="B249" s="47"/>
      <c r="C249" s="48"/>
      <c r="D249" s="48"/>
      <c r="E249" s="49" t="s">
        <v>44</v>
      </c>
      <c r="F249" s="6"/>
      <c r="G249" s="6"/>
      <c r="H249" s="6"/>
      <c r="I249" s="6"/>
      <c r="J249" s="6"/>
      <c r="K249" s="6"/>
      <c r="L249" s="6"/>
      <c r="M249" s="6"/>
      <c r="N249" s="7"/>
    </row>
    <row r="250" spans="1:14" ht="19.5" customHeight="1">
      <c r="A250" s="43">
        <v>2911</v>
      </c>
      <c r="B250" s="47" t="s">
        <v>11</v>
      </c>
      <c r="C250" s="48">
        <v>1</v>
      </c>
      <c r="D250" s="48">
        <v>1</v>
      </c>
      <c r="E250" s="49" t="s">
        <v>180</v>
      </c>
      <c r="F250" s="6">
        <f>SUM(G250:H250)</f>
        <v>25276466.746400002</v>
      </c>
      <c r="G250" s="6">
        <v>23153680.015100002</v>
      </c>
      <c r="H250" s="6">
        <v>2122786.7313</v>
      </c>
      <c r="I250" s="6">
        <f>SUM(J250:K250)</f>
        <v>27996161.8984</v>
      </c>
      <c r="J250" s="6">
        <v>23248075.1124</v>
      </c>
      <c r="K250" s="6">
        <v>4748086.786</v>
      </c>
      <c r="L250" s="6">
        <f>SUM(M250:N250)</f>
        <v>24969063.2037</v>
      </c>
      <c r="M250" s="6">
        <v>22112190.9771</v>
      </c>
      <c r="N250" s="7">
        <v>2856872.2265999997</v>
      </c>
    </row>
    <row r="251" spans="1:14" ht="18" customHeight="1">
      <c r="A251" s="43">
        <v>2912</v>
      </c>
      <c r="B251" s="47" t="s">
        <v>11</v>
      </c>
      <c r="C251" s="48">
        <v>1</v>
      </c>
      <c r="D251" s="48">
        <v>2</v>
      </c>
      <c r="E251" s="49" t="s">
        <v>181</v>
      </c>
      <c r="F251" s="6">
        <f>SUM(G251:H251)</f>
        <v>8097180.8</v>
      </c>
      <c r="G251" s="6">
        <v>8097180.8</v>
      </c>
      <c r="H251" s="6">
        <v>0</v>
      </c>
      <c r="I251" s="6">
        <f>SUM(J251:K251)</f>
        <v>8084432</v>
      </c>
      <c r="J251" s="6">
        <v>8083332</v>
      </c>
      <c r="K251" s="6">
        <v>1100</v>
      </c>
      <c r="L251" s="6">
        <f>SUM(M251:N251)</f>
        <v>8077290.259</v>
      </c>
      <c r="M251" s="6">
        <v>8076190.259</v>
      </c>
      <c r="N251" s="7">
        <v>1100</v>
      </c>
    </row>
    <row r="252" spans="1:14" ht="16.5" customHeight="1">
      <c r="A252" s="43">
        <v>2920</v>
      </c>
      <c r="B252" s="47" t="s">
        <v>11</v>
      </c>
      <c r="C252" s="48">
        <v>2</v>
      </c>
      <c r="D252" s="48">
        <v>0</v>
      </c>
      <c r="E252" s="49" t="s">
        <v>182</v>
      </c>
      <c r="F252" s="6">
        <f>SUM(F254:F255)</f>
        <v>9338398.299999999</v>
      </c>
      <c r="G252" s="6">
        <f aca="true" t="shared" si="75" ref="G252:N252">SUM(G254:G255)</f>
        <v>9313848.299999999</v>
      </c>
      <c r="H252" s="6">
        <f t="shared" si="75"/>
        <v>24550</v>
      </c>
      <c r="I252" s="6">
        <f t="shared" si="75"/>
        <v>9461755.991999999</v>
      </c>
      <c r="J252" s="6">
        <f t="shared" si="75"/>
        <v>9404452.129999999</v>
      </c>
      <c r="K252" s="6">
        <f t="shared" si="75"/>
        <v>57303.862</v>
      </c>
      <c r="L252" s="6">
        <f t="shared" si="75"/>
        <v>9406727.6189</v>
      </c>
      <c r="M252" s="6">
        <f t="shared" si="75"/>
        <v>9376248.478899999</v>
      </c>
      <c r="N252" s="7">
        <f t="shared" si="75"/>
        <v>30479.14</v>
      </c>
    </row>
    <row r="253" spans="1:14" s="50" customFormat="1" ht="10.5" customHeight="1">
      <c r="A253" s="43"/>
      <c r="B253" s="47"/>
      <c r="C253" s="48"/>
      <c r="D253" s="48"/>
      <c r="E253" s="49" t="s">
        <v>44</v>
      </c>
      <c r="F253" s="6"/>
      <c r="G253" s="6"/>
      <c r="H253" s="6"/>
      <c r="I253" s="6"/>
      <c r="J253" s="6"/>
      <c r="K253" s="6"/>
      <c r="L253" s="6"/>
      <c r="M253" s="6"/>
      <c r="N253" s="7"/>
    </row>
    <row r="254" spans="1:14" ht="17.25" customHeight="1">
      <c r="A254" s="43">
        <v>2921</v>
      </c>
      <c r="B254" s="47" t="s">
        <v>11</v>
      </c>
      <c r="C254" s="48">
        <v>2</v>
      </c>
      <c r="D254" s="48">
        <v>1</v>
      </c>
      <c r="E254" s="49" t="s">
        <v>183</v>
      </c>
      <c r="F254" s="6">
        <f>SUM(G254:H254)</f>
        <v>8990957.7</v>
      </c>
      <c r="G254" s="6">
        <v>8986707.7</v>
      </c>
      <c r="H254" s="6">
        <v>4250</v>
      </c>
      <c r="I254" s="6">
        <f>SUM(J254:K254)</f>
        <v>8990667.7</v>
      </c>
      <c r="J254" s="6">
        <v>8986260.7</v>
      </c>
      <c r="K254" s="6">
        <v>4407</v>
      </c>
      <c r="L254" s="6">
        <f>SUM(M254:N254)</f>
        <v>8987610.45</v>
      </c>
      <c r="M254" s="6">
        <v>8987243.45</v>
      </c>
      <c r="N254" s="7">
        <v>367</v>
      </c>
    </row>
    <row r="255" spans="1:14" ht="19.5" customHeight="1">
      <c r="A255" s="43">
        <v>2922</v>
      </c>
      <c r="B255" s="47" t="s">
        <v>11</v>
      </c>
      <c r="C255" s="48">
        <v>2</v>
      </c>
      <c r="D255" s="48">
        <v>2</v>
      </c>
      <c r="E255" s="49" t="s">
        <v>184</v>
      </c>
      <c r="F255" s="6">
        <f>SUM(G255:H255)</f>
        <v>347440.6</v>
      </c>
      <c r="G255" s="6">
        <v>327140.6</v>
      </c>
      <c r="H255" s="6">
        <v>20300</v>
      </c>
      <c r="I255" s="6">
        <f>SUM(J255:K255)</f>
        <v>471088.292</v>
      </c>
      <c r="J255" s="6">
        <v>418191.43</v>
      </c>
      <c r="K255" s="6">
        <v>52896.862</v>
      </c>
      <c r="L255" s="6">
        <f>SUM(M255:N255)</f>
        <v>419117.1689</v>
      </c>
      <c r="M255" s="6">
        <v>389005.0289</v>
      </c>
      <c r="N255" s="7">
        <v>30112.14</v>
      </c>
    </row>
    <row r="256" spans="1:14" ht="28.5" customHeight="1">
      <c r="A256" s="43">
        <v>2930</v>
      </c>
      <c r="B256" s="47" t="s">
        <v>11</v>
      </c>
      <c r="C256" s="48">
        <v>3</v>
      </c>
      <c r="D256" s="48">
        <v>0</v>
      </c>
      <c r="E256" s="51" t="s">
        <v>185</v>
      </c>
      <c r="F256" s="6">
        <f>SUM(F258:F259)</f>
        <v>9505</v>
      </c>
      <c r="G256" s="6">
        <f aca="true" t="shared" si="76" ref="G256:N256">SUM(G258:G259)</f>
        <v>9505</v>
      </c>
      <c r="H256" s="6">
        <f t="shared" si="76"/>
        <v>0</v>
      </c>
      <c r="I256" s="6">
        <f t="shared" si="76"/>
        <v>8758.2</v>
      </c>
      <c r="J256" s="6">
        <f t="shared" si="76"/>
        <v>8758.2</v>
      </c>
      <c r="K256" s="6">
        <f t="shared" si="76"/>
        <v>0</v>
      </c>
      <c r="L256" s="6">
        <f t="shared" si="76"/>
        <v>3775.2</v>
      </c>
      <c r="M256" s="6">
        <f t="shared" si="76"/>
        <v>3775.2</v>
      </c>
      <c r="N256" s="7">
        <f t="shared" si="76"/>
        <v>0</v>
      </c>
    </row>
    <row r="257" spans="1:14" s="50" customFormat="1" ht="10.5" customHeight="1">
      <c r="A257" s="43"/>
      <c r="B257" s="47"/>
      <c r="C257" s="48"/>
      <c r="D257" s="48"/>
      <c r="E257" s="49" t="s">
        <v>44</v>
      </c>
      <c r="F257" s="6"/>
      <c r="G257" s="6"/>
      <c r="H257" s="6"/>
      <c r="I257" s="6"/>
      <c r="J257" s="6"/>
      <c r="K257" s="6"/>
      <c r="L257" s="6"/>
      <c r="M257" s="6"/>
      <c r="N257" s="7"/>
    </row>
    <row r="258" spans="1:14" ht="16.5" customHeight="1">
      <c r="A258" s="43">
        <v>2931</v>
      </c>
      <c r="B258" s="47" t="s">
        <v>11</v>
      </c>
      <c r="C258" s="48">
        <v>3</v>
      </c>
      <c r="D258" s="48">
        <v>1</v>
      </c>
      <c r="E258" s="49" t="s">
        <v>186</v>
      </c>
      <c r="F258" s="6">
        <f>SUM(G258:H258)</f>
        <v>4500</v>
      </c>
      <c r="G258" s="6">
        <v>4500</v>
      </c>
      <c r="H258" s="6">
        <v>0</v>
      </c>
      <c r="I258" s="6">
        <f>SUM(J258:K258)</f>
        <v>4500</v>
      </c>
      <c r="J258" s="6">
        <v>4500</v>
      </c>
      <c r="K258" s="6">
        <v>0</v>
      </c>
      <c r="L258" s="6">
        <f>SUM(M258:N258)</f>
        <v>70</v>
      </c>
      <c r="M258" s="6">
        <v>70</v>
      </c>
      <c r="N258" s="7">
        <v>0</v>
      </c>
    </row>
    <row r="259" spans="1:14" ht="17.25">
      <c r="A259" s="43">
        <v>2932</v>
      </c>
      <c r="B259" s="47" t="s">
        <v>11</v>
      </c>
      <c r="C259" s="48">
        <v>3</v>
      </c>
      <c r="D259" s="48">
        <v>2</v>
      </c>
      <c r="E259" s="49" t="s">
        <v>187</v>
      </c>
      <c r="F259" s="6">
        <f>SUM(G259:H259)</f>
        <v>5005</v>
      </c>
      <c r="G259" s="6">
        <v>5005</v>
      </c>
      <c r="H259" s="6">
        <v>0</v>
      </c>
      <c r="I259" s="6">
        <f>SUM(J259:K259)</f>
        <v>4258.2</v>
      </c>
      <c r="J259" s="6">
        <v>4258.2</v>
      </c>
      <c r="K259" s="6">
        <v>0</v>
      </c>
      <c r="L259" s="6">
        <f>SUM(M259:N259)</f>
        <v>3705.2</v>
      </c>
      <c r="M259" s="6">
        <v>3705.2</v>
      </c>
      <c r="N259" s="7">
        <v>0</v>
      </c>
    </row>
    <row r="260" spans="1:14" ht="16.5" customHeight="1">
      <c r="A260" s="43">
        <v>2940</v>
      </c>
      <c r="B260" s="47" t="s">
        <v>11</v>
      </c>
      <c r="C260" s="48">
        <v>4</v>
      </c>
      <c r="D260" s="48">
        <v>0</v>
      </c>
      <c r="E260" s="51" t="s">
        <v>188</v>
      </c>
      <c r="F260" s="6">
        <f>SUM(F262:F263)</f>
        <v>86813.022</v>
      </c>
      <c r="G260" s="6">
        <f aca="true" t="shared" si="77" ref="G260:N260">SUM(G262:G263)</f>
        <v>86813.022</v>
      </c>
      <c r="H260" s="6">
        <f t="shared" si="77"/>
        <v>0</v>
      </c>
      <c r="I260" s="6">
        <f t="shared" si="77"/>
        <v>85940.022</v>
      </c>
      <c r="J260" s="6">
        <f t="shared" si="77"/>
        <v>85940.022</v>
      </c>
      <c r="K260" s="6">
        <f t="shared" si="77"/>
        <v>0</v>
      </c>
      <c r="L260" s="6">
        <f t="shared" si="77"/>
        <v>72821.4515</v>
      </c>
      <c r="M260" s="6">
        <f t="shared" si="77"/>
        <v>72821.4515</v>
      </c>
      <c r="N260" s="7">
        <f t="shared" si="77"/>
        <v>0</v>
      </c>
    </row>
    <row r="261" spans="1:14" s="50" customFormat="1" ht="12.75" customHeight="1">
      <c r="A261" s="43"/>
      <c r="B261" s="47"/>
      <c r="C261" s="48"/>
      <c r="D261" s="48"/>
      <c r="E261" s="49" t="s">
        <v>44</v>
      </c>
      <c r="F261" s="6"/>
      <c r="G261" s="6"/>
      <c r="H261" s="6"/>
      <c r="I261" s="6"/>
      <c r="J261" s="6"/>
      <c r="K261" s="6"/>
      <c r="L261" s="6"/>
      <c r="M261" s="6"/>
      <c r="N261" s="7"/>
    </row>
    <row r="262" spans="1:14" ht="18.75" customHeight="1">
      <c r="A262" s="43">
        <v>2941</v>
      </c>
      <c r="B262" s="47" t="s">
        <v>11</v>
      </c>
      <c r="C262" s="48">
        <v>4</v>
      </c>
      <c r="D262" s="48">
        <v>1</v>
      </c>
      <c r="E262" s="49" t="s">
        <v>189</v>
      </c>
      <c r="F262" s="6">
        <f>SUM(G262:H262)</f>
        <v>86813.022</v>
      </c>
      <c r="G262" s="6">
        <v>86813.022</v>
      </c>
      <c r="H262" s="6">
        <v>0</v>
      </c>
      <c r="I262" s="6">
        <f>SUM(J262:K262)</f>
        <v>85940.022</v>
      </c>
      <c r="J262" s="6">
        <v>85940.022</v>
      </c>
      <c r="K262" s="6">
        <v>0</v>
      </c>
      <c r="L262" s="6">
        <f>SUM(M262:N262)</f>
        <v>72821.4515</v>
      </c>
      <c r="M262" s="6">
        <v>72821.4515</v>
      </c>
      <c r="N262" s="7">
        <v>0</v>
      </c>
    </row>
    <row r="263" spans="1:14" ht="16.5" customHeight="1">
      <c r="A263" s="43">
        <v>2942</v>
      </c>
      <c r="B263" s="47" t="s">
        <v>11</v>
      </c>
      <c r="C263" s="48">
        <v>4</v>
      </c>
      <c r="D263" s="48">
        <v>2</v>
      </c>
      <c r="E263" s="49" t="s">
        <v>190</v>
      </c>
      <c r="F263" s="6">
        <f>SUM(G263:H263)</f>
        <v>0</v>
      </c>
      <c r="G263" s="6">
        <v>0</v>
      </c>
      <c r="H263" s="6">
        <v>0</v>
      </c>
      <c r="I263" s="6">
        <f>SUM(J263:K263)</f>
        <v>0</v>
      </c>
      <c r="J263" s="6">
        <v>0</v>
      </c>
      <c r="K263" s="6">
        <v>0</v>
      </c>
      <c r="L263" s="6">
        <f>SUM(M263:N263)</f>
        <v>0</v>
      </c>
      <c r="M263" s="6">
        <v>0</v>
      </c>
      <c r="N263" s="7">
        <v>0</v>
      </c>
    </row>
    <row r="264" spans="1:14" ht="15.75" customHeight="1">
      <c r="A264" s="43">
        <v>2950</v>
      </c>
      <c r="B264" s="47" t="s">
        <v>11</v>
      </c>
      <c r="C264" s="48">
        <v>5</v>
      </c>
      <c r="D264" s="48">
        <v>0</v>
      </c>
      <c r="E264" s="51" t="s">
        <v>191</v>
      </c>
      <c r="F264" s="6">
        <f>SUM(F266:F267)</f>
        <v>10782086.021</v>
      </c>
      <c r="G264" s="6">
        <f aca="true" t="shared" si="78" ref="G264:N264">SUM(G266:G267)</f>
        <v>10383304.921</v>
      </c>
      <c r="H264" s="6">
        <f t="shared" si="78"/>
        <v>398781.1</v>
      </c>
      <c r="I264" s="6">
        <f t="shared" si="78"/>
        <v>11578829.3929</v>
      </c>
      <c r="J264" s="6">
        <f t="shared" si="78"/>
        <v>10536726.878899999</v>
      </c>
      <c r="K264" s="6">
        <f t="shared" si="78"/>
        <v>1042102.514</v>
      </c>
      <c r="L264" s="6">
        <f t="shared" si="78"/>
        <v>10543251.328699999</v>
      </c>
      <c r="M264" s="6">
        <f t="shared" si="78"/>
        <v>9981933.9368</v>
      </c>
      <c r="N264" s="7">
        <f t="shared" si="78"/>
        <v>561317.3918999999</v>
      </c>
    </row>
    <row r="265" spans="1:14" s="50" customFormat="1" ht="10.5" customHeight="1">
      <c r="A265" s="43"/>
      <c r="B265" s="47"/>
      <c r="C265" s="48"/>
      <c r="D265" s="48"/>
      <c r="E265" s="49" t="s">
        <v>44</v>
      </c>
      <c r="F265" s="6"/>
      <c r="G265" s="6"/>
      <c r="H265" s="6"/>
      <c r="I265" s="6"/>
      <c r="J265" s="6"/>
      <c r="K265" s="6"/>
      <c r="L265" s="6"/>
      <c r="M265" s="6"/>
      <c r="N265" s="7"/>
    </row>
    <row r="266" spans="1:14" ht="17.25">
      <c r="A266" s="43">
        <v>2951</v>
      </c>
      <c r="B266" s="47" t="s">
        <v>11</v>
      </c>
      <c r="C266" s="48">
        <v>5</v>
      </c>
      <c r="D266" s="48">
        <v>1</v>
      </c>
      <c r="E266" s="49" t="s">
        <v>192</v>
      </c>
      <c r="F266" s="6">
        <f>SUM(G266:H266)</f>
        <v>10782086.021</v>
      </c>
      <c r="G266" s="6">
        <v>10383304.921</v>
      </c>
      <c r="H266" s="6">
        <v>398781.1</v>
      </c>
      <c r="I266" s="6">
        <f>SUM(J266:K266)</f>
        <v>11578559.3929</v>
      </c>
      <c r="J266" s="6">
        <v>10536456.878899999</v>
      </c>
      <c r="K266" s="6">
        <v>1042102.514</v>
      </c>
      <c r="L266" s="6">
        <f>SUM(M266:N266)</f>
        <v>10543251.328699999</v>
      </c>
      <c r="M266" s="6">
        <v>9981933.9368</v>
      </c>
      <c r="N266" s="7">
        <v>561317.3918999999</v>
      </c>
    </row>
    <row r="267" spans="1:14" ht="16.5" customHeight="1">
      <c r="A267" s="43">
        <v>2952</v>
      </c>
      <c r="B267" s="47" t="s">
        <v>11</v>
      </c>
      <c r="C267" s="48">
        <v>5</v>
      </c>
      <c r="D267" s="48">
        <v>2</v>
      </c>
      <c r="E267" s="49" t="s">
        <v>193</v>
      </c>
      <c r="F267" s="6">
        <f>SUM(G267:H267)</f>
        <v>0</v>
      </c>
      <c r="G267" s="6">
        <v>0</v>
      </c>
      <c r="H267" s="6">
        <v>0</v>
      </c>
      <c r="I267" s="6">
        <f>SUM(J267:K267)</f>
        <v>270</v>
      </c>
      <c r="J267" s="6">
        <v>270</v>
      </c>
      <c r="K267" s="6">
        <v>0</v>
      </c>
      <c r="L267" s="6">
        <f>SUM(M267:N267)</f>
        <v>0</v>
      </c>
      <c r="M267" s="6">
        <v>0</v>
      </c>
      <c r="N267" s="7">
        <v>0</v>
      </c>
    </row>
    <row r="268" spans="1:14" ht="17.25" customHeight="1">
      <c r="A268" s="43">
        <v>2960</v>
      </c>
      <c r="B268" s="47" t="s">
        <v>11</v>
      </c>
      <c r="C268" s="48">
        <v>6</v>
      </c>
      <c r="D268" s="48">
        <v>0</v>
      </c>
      <c r="E268" s="51" t="s">
        <v>194</v>
      </c>
      <c r="F268" s="6">
        <f>SUM(F270)</f>
        <v>2293035.7283</v>
      </c>
      <c r="G268" s="6">
        <f aca="true" t="shared" si="79" ref="G268:N268">SUM(G270)</f>
        <v>160724.2</v>
      </c>
      <c r="H268" s="6">
        <f t="shared" si="79"/>
        <v>2132311.5283</v>
      </c>
      <c r="I268" s="6">
        <f t="shared" si="79"/>
        <v>1974459.1982999998</v>
      </c>
      <c r="J268" s="6">
        <f t="shared" si="79"/>
        <v>244145.87</v>
      </c>
      <c r="K268" s="6">
        <f t="shared" si="79"/>
        <v>1730313.3283</v>
      </c>
      <c r="L268" s="6">
        <f t="shared" si="79"/>
        <v>1433054.4809</v>
      </c>
      <c r="M268" s="6">
        <f t="shared" si="79"/>
        <v>212667.55689999997</v>
      </c>
      <c r="N268" s="7">
        <f t="shared" si="79"/>
        <v>1220386.924</v>
      </c>
    </row>
    <row r="269" spans="1:14" s="50" customFormat="1" ht="14.25" customHeight="1">
      <c r="A269" s="43"/>
      <c r="B269" s="47"/>
      <c r="C269" s="48"/>
      <c r="D269" s="48"/>
      <c r="E269" s="49" t="s">
        <v>44</v>
      </c>
      <c r="F269" s="6"/>
      <c r="G269" s="6"/>
      <c r="H269" s="6"/>
      <c r="I269" s="6"/>
      <c r="J269" s="6"/>
      <c r="K269" s="6"/>
      <c r="L269" s="6"/>
      <c r="M269" s="6"/>
      <c r="N269" s="7"/>
    </row>
    <row r="270" spans="1:14" ht="16.5" customHeight="1">
      <c r="A270" s="43">
        <v>2961</v>
      </c>
      <c r="B270" s="47" t="s">
        <v>11</v>
      </c>
      <c r="C270" s="48">
        <v>6</v>
      </c>
      <c r="D270" s="48">
        <v>1</v>
      </c>
      <c r="E270" s="49" t="s">
        <v>194</v>
      </c>
      <c r="F270" s="6">
        <f>SUM(G270:H270)</f>
        <v>2293035.7283</v>
      </c>
      <c r="G270" s="6">
        <v>160724.2</v>
      </c>
      <c r="H270" s="6">
        <v>2132311.5283</v>
      </c>
      <c r="I270" s="6">
        <f>SUM(J270:K270)</f>
        <v>1974459.1982999998</v>
      </c>
      <c r="J270" s="6">
        <v>244145.87</v>
      </c>
      <c r="K270" s="6">
        <v>1730313.3283</v>
      </c>
      <c r="L270" s="6">
        <f>SUM(M270:N270)</f>
        <v>1433054.4809</v>
      </c>
      <c r="M270" s="6">
        <v>212667.55689999997</v>
      </c>
      <c r="N270" s="7">
        <v>1220386.924</v>
      </c>
    </row>
    <row r="271" spans="1:14" ht="26.25" customHeight="1">
      <c r="A271" s="43">
        <v>2970</v>
      </c>
      <c r="B271" s="47" t="s">
        <v>11</v>
      </c>
      <c r="C271" s="48">
        <v>7</v>
      </c>
      <c r="D271" s="48">
        <v>0</v>
      </c>
      <c r="E271" s="51" t="s">
        <v>195</v>
      </c>
      <c r="F271" s="6">
        <f>SUM(F273)</f>
        <v>0</v>
      </c>
      <c r="G271" s="6">
        <f aca="true" t="shared" si="80" ref="G271:N271">SUM(G273)</f>
        <v>0</v>
      </c>
      <c r="H271" s="6">
        <f t="shared" si="80"/>
        <v>0</v>
      </c>
      <c r="I271" s="6">
        <f t="shared" si="80"/>
        <v>0</v>
      </c>
      <c r="J271" s="6">
        <f t="shared" si="80"/>
        <v>0</v>
      </c>
      <c r="K271" s="6">
        <f t="shared" si="80"/>
        <v>0</v>
      </c>
      <c r="L271" s="6">
        <f t="shared" si="80"/>
        <v>0</v>
      </c>
      <c r="M271" s="6">
        <f t="shared" si="80"/>
        <v>0</v>
      </c>
      <c r="N271" s="7">
        <f t="shared" si="80"/>
        <v>0</v>
      </c>
    </row>
    <row r="272" spans="1:14" s="50" customFormat="1" ht="18" customHeight="1">
      <c r="A272" s="43"/>
      <c r="B272" s="47"/>
      <c r="C272" s="48"/>
      <c r="D272" s="48"/>
      <c r="E272" s="49" t="s">
        <v>44</v>
      </c>
      <c r="F272" s="6"/>
      <c r="G272" s="6"/>
      <c r="H272" s="6"/>
      <c r="I272" s="6"/>
      <c r="J272" s="6"/>
      <c r="K272" s="6"/>
      <c r="L272" s="6"/>
      <c r="M272" s="6"/>
      <c r="N272" s="7"/>
    </row>
    <row r="273" spans="1:14" ht="27.75" customHeight="1">
      <c r="A273" s="43">
        <v>2971</v>
      </c>
      <c r="B273" s="47" t="s">
        <v>11</v>
      </c>
      <c r="C273" s="48">
        <v>7</v>
      </c>
      <c r="D273" s="48">
        <v>1</v>
      </c>
      <c r="E273" s="49" t="s">
        <v>195</v>
      </c>
      <c r="F273" s="6">
        <f>SUM(G273:H273)</f>
        <v>0</v>
      </c>
      <c r="G273" s="6">
        <v>0</v>
      </c>
      <c r="H273" s="6">
        <v>0</v>
      </c>
      <c r="I273" s="6">
        <f>SUM(J273:K273)</f>
        <v>0</v>
      </c>
      <c r="J273" s="6">
        <v>0</v>
      </c>
      <c r="K273" s="6">
        <v>0</v>
      </c>
      <c r="L273" s="6">
        <f>SUM(M273:N273)</f>
        <v>0</v>
      </c>
      <c r="M273" s="6">
        <v>0</v>
      </c>
      <c r="N273" s="7">
        <v>0</v>
      </c>
    </row>
    <row r="274" spans="1:14" ht="15.75" customHeight="1">
      <c r="A274" s="43">
        <v>2980</v>
      </c>
      <c r="B274" s="47" t="s">
        <v>11</v>
      </c>
      <c r="C274" s="48">
        <v>8</v>
      </c>
      <c r="D274" s="48">
        <v>0</v>
      </c>
      <c r="E274" s="51" t="s">
        <v>196</v>
      </c>
      <c r="F274" s="6">
        <f>SUM(F276)</f>
        <v>130335.4362</v>
      </c>
      <c r="G274" s="6">
        <f aca="true" t="shared" si="81" ref="G274:N274">SUM(G276)</f>
        <v>85972.6</v>
      </c>
      <c r="H274" s="6">
        <f t="shared" si="81"/>
        <v>44362.8362</v>
      </c>
      <c r="I274" s="6">
        <f t="shared" si="81"/>
        <v>269958.5077</v>
      </c>
      <c r="J274" s="6">
        <f t="shared" si="81"/>
        <v>99960.6</v>
      </c>
      <c r="K274" s="6">
        <f t="shared" si="81"/>
        <v>169997.9077</v>
      </c>
      <c r="L274" s="6">
        <f t="shared" si="81"/>
        <v>218716.69280000002</v>
      </c>
      <c r="M274" s="6">
        <f t="shared" si="81"/>
        <v>83973.871</v>
      </c>
      <c r="N274" s="7">
        <f t="shared" si="81"/>
        <v>134742.8218</v>
      </c>
    </row>
    <row r="275" spans="1:14" s="50" customFormat="1" ht="15" customHeight="1">
      <c r="A275" s="43"/>
      <c r="B275" s="47"/>
      <c r="C275" s="48"/>
      <c r="D275" s="48"/>
      <c r="E275" s="49" t="s">
        <v>44</v>
      </c>
      <c r="F275" s="6"/>
      <c r="G275" s="6"/>
      <c r="H275" s="6"/>
      <c r="I275" s="6"/>
      <c r="J275" s="6"/>
      <c r="K275" s="6"/>
      <c r="L275" s="6"/>
      <c r="M275" s="6"/>
      <c r="N275" s="7"/>
    </row>
    <row r="276" spans="1:14" ht="23.25" customHeight="1">
      <c r="A276" s="43">
        <v>2981</v>
      </c>
      <c r="B276" s="47" t="s">
        <v>11</v>
      </c>
      <c r="C276" s="48">
        <v>8</v>
      </c>
      <c r="D276" s="48">
        <v>1</v>
      </c>
      <c r="E276" s="49" t="s">
        <v>196</v>
      </c>
      <c r="F276" s="6">
        <f>SUM(G276:H276)</f>
        <v>130335.4362</v>
      </c>
      <c r="G276" s="6">
        <v>85972.6</v>
      </c>
      <c r="H276" s="6">
        <v>44362.8362</v>
      </c>
      <c r="I276" s="6">
        <f>SUM(J276:K276)</f>
        <v>269958.5077</v>
      </c>
      <c r="J276" s="6">
        <v>99960.6</v>
      </c>
      <c r="K276" s="6">
        <v>169997.9077</v>
      </c>
      <c r="L276" s="6">
        <f>SUM(M276:N276)</f>
        <v>218716.69280000002</v>
      </c>
      <c r="M276" s="6">
        <v>83973.871</v>
      </c>
      <c r="N276" s="7">
        <v>134742.8218</v>
      </c>
    </row>
    <row r="277" spans="1:14" s="53" customFormat="1" ht="44.25" customHeight="1">
      <c r="A277" s="52">
        <v>3000</v>
      </c>
      <c r="B277" s="44" t="s">
        <v>14</v>
      </c>
      <c r="C277" s="45">
        <v>0</v>
      </c>
      <c r="D277" s="45">
        <v>0</v>
      </c>
      <c r="E277" s="41" t="s">
        <v>197</v>
      </c>
      <c r="F277" s="8">
        <f>SUM(F279,F283,F286,F289,F292,F295,F298,F301,F305)</f>
        <v>4185918.317</v>
      </c>
      <c r="G277" s="8">
        <f aca="true" t="shared" si="82" ref="G277:N277">SUM(G279,G283,G286,G289,G292,G295,G298,G301,G305)</f>
        <v>4178918.317</v>
      </c>
      <c r="H277" s="8">
        <f t="shared" si="82"/>
        <v>7000</v>
      </c>
      <c r="I277" s="8">
        <f t="shared" si="82"/>
        <v>3615247.322</v>
      </c>
      <c r="J277" s="8">
        <f t="shared" si="82"/>
        <v>3607257.322</v>
      </c>
      <c r="K277" s="8">
        <f t="shared" si="82"/>
        <v>7990</v>
      </c>
      <c r="L277" s="8">
        <f t="shared" si="82"/>
        <v>2871060.1632</v>
      </c>
      <c r="M277" s="8">
        <f t="shared" si="82"/>
        <v>2870070.1632</v>
      </c>
      <c r="N277" s="9">
        <f t="shared" si="82"/>
        <v>990</v>
      </c>
    </row>
    <row r="278" spans="1:14" ht="19.5" customHeight="1">
      <c r="A278" s="43"/>
      <c r="B278" s="47"/>
      <c r="C278" s="48"/>
      <c r="D278" s="48"/>
      <c r="E278" s="49" t="s">
        <v>24</v>
      </c>
      <c r="F278" s="6"/>
      <c r="G278" s="6"/>
      <c r="H278" s="6"/>
      <c r="I278" s="6"/>
      <c r="J278" s="6"/>
      <c r="K278" s="6"/>
      <c r="L278" s="6"/>
      <c r="M278" s="6"/>
      <c r="N278" s="7"/>
    </row>
    <row r="279" spans="1:14" ht="18" customHeight="1">
      <c r="A279" s="43">
        <v>3010</v>
      </c>
      <c r="B279" s="47" t="s">
        <v>14</v>
      </c>
      <c r="C279" s="48">
        <v>1</v>
      </c>
      <c r="D279" s="48">
        <v>0</v>
      </c>
      <c r="E279" s="51" t="s">
        <v>198</v>
      </c>
      <c r="F279" s="6">
        <f>SUM(F281:F282)</f>
        <v>4650</v>
      </c>
      <c r="G279" s="6">
        <f aca="true" t="shared" si="83" ref="G279:N279">SUM(G281:G282)</f>
        <v>4650</v>
      </c>
      <c r="H279" s="6">
        <f t="shared" si="83"/>
        <v>0</v>
      </c>
      <c r="I279" s="6">
        <f t="shared" si="83"/>
        <v>5195</v>
      </c>
      <c r="J279" s="6">
        <f t="shared" si="83"/>
        <v>5195</v>
      </c>
      <c r="K279" s="6">
        <f t="shared" si="83"/>
        <v>0</v>
      </c>
      <c r="L279" s="6">
        <f t="shared" si="83"/>
        <v>3935</v>
      </c>
      <c r="M279" s="6">
        <f t="shared" si="83"/>
        <v>3935</v>
      </c>
      <c r="N279" s="7">
        <f t="shared" si="83"/>
        <v>0</v>
      </c>
    </row>
    <row r="280" spans="1:14" s="50" customFormat="1" ht="16.5" customHeight="1">
      <c r="A280" s="43"/>
      <c r="B280" s="47"/>
      <c r="C280" s="48"/>
      <c r="D280" s="48"/>
      <c r="E280" s="49" t="s">
        <v>44</v>
      </c>
      <c r="F280" s="6"/>
      <c r="G280" s="6"/>
      <c r="H280" s="6"/>
      <c r="I280" s="6"/>
      <c r="J280" s="6"/>
      <c r="K280" s="6"/>
      <c r="L280" s="6"/>
      <c r="M280" s="6"/>
      <c r="N280" s="7"/>
    </row>
    <row r="281" spans="1:14" ht="18.75" customHeight="1">
      <c r="A281" s="43">
        <v>3011</v>
      </c>
      <c r="B281" s="47" t="s">
        <v>14</v>
      </c>
      <c r="C281" s="48">
        <v>1</v>
      </c>
      <c r="D281" s="48">
        <v>1</v>
      </c>
      <c r="E281" s="49" t="s">
        <v>199</v>
      </c>
      <c r="F281" s="6">
        <f>SUM(G281:H281)</f>
        <v>4650</v>
      </c>
      <c r="G281" s="6">
        <v>4650</v>
      </c>
      <c r="H281" s="6">
        <v>0</v>
      </c>
      <c r="I281" s="6">
        <f>SUM(J281:K281)</f>
        <v>5195</v>
      </c>
      <c r="J281" s="6">
        <v>5195</v>
      </c>
      <c r="K281" s="6">
        <v>0</v>
      </c>
      <c r="L281" s="6">
        <f>SUM(M281:N281)</f>
        <v>3935</v>
      </c>
      <c r="M281" s="6">
        <v>3935</v>
      </c>
      <c r="N281" s="7">
        <v>0</v>
      </c>
    </row>
    <row r="282" spans="1:14" ht="17.25" customHeight="1">
      <c r="A282" s="43">
        <v>3012</v>
      </c>
      <c r="B282" s="47" t="s">
        <v>14</v>
      </c>
      <c r="C282" s="48">
        <v>1</v>
      </c>
      <c r="D282" s="48">
        <v>2</v>
      </c>
      <c r="E282" s="49" t="s">
        <v>200</v>
      </c>
      <c r="F282" s="6">
        <f>SUM(G282:H282)</f>
        <v>0</v>
      </c>
      <c r="G282" s="6">
        <v>0</v>
      </c>
      <c r="H282" s="6">
        <v>0</v>
      </c>
      <c r="I282" s="6">
        <f>SUM(J282:K282)</f>
        <v>0</v>
      </c>
      <c r="J282" s="6">
        <v>0</v>
      </c>
      <c r="K282" s="6">
        <v>0</v>
      </c>
      <c r="L282" s="6">
        <f>SUM(M282:N282)</f>
        <v>0</v>
      </c>
      <c r="M282" s="6">
        <v>0</v>
      </c>
      <c r="N282" s="7">
        <v>0</v>
      </c>
    </row>
    <row r="283" spans="1:14" ht="15" customHeight="1">
      <c r="A283" s="43">
        <v>3020</v>
      </c>
      <c r="B283" s="47" t="s">
        <v>14</v>
      </c>
      <c r="C283" s="48">
        <v>2</v>
      </c>
      <c r="D283" s="48">
        <v>0</v>
      </c>
      <c r="E283" s="51" t="s">
        <v>201</v>
      </c>
      <c r="F283" s="6">
        <f>SUM(F285)</f>
        <v>4470</v>
      </c>
      <c r="G283" s="6">
        <f aca="true" t="shared" si="84" ref="G283:N283">SUM(G285)</f>
        <v>4470</v>
      </c>
      <c r="H283" s="6">
        <f t="shared" si="84"/>
        <v>0</v>
      </c>
      <c r="I283" s="6">
        <f t="shared" si="84"/>
        <v>4460</v>
      </c>
      <c r="J283" s="6">
        <f t="shared" si="84"/>
        <v>3470</v>
      </c>
      <c r="K283" s="6">
        <f t="shared" si="84"/>
        <v>990</v>
      </c>
      <c r="L283" s="6">
        <f t="shared" si="84"/>
        <v>1829</v>
      </c>
      <c r="M283" s="6">
        <f t="shared" si="84"/>
        <v>839</v>
      </c>
      <c r="N283" s="7">
        <f t="shared" si="84"/>
        <v>990</v>
      </c>
    </row>
    <row r="284" spans="1:14" s="50" customFormat="1" ht="10.5" customHeight="1">
      <c r="A284" s="43"/>
      <c r="B284" s="47"/>
      <c r="C284" s="48"/>
      <c r="D284" s="48"/>
      <c r="E284" s="49" t="s">
        <v>44</v>
      </c>
      <c r="F284" s="6"/>
      <c r="G284" s="6"/>
      <c r="H284" s="6"/>
      <c r="I284" s="6"/>
      <c r="J284" s="6"/>
      <c r="K284" s="6"/>
      <c r="L284" s="6"/>
      <c r="M284" s="6"/>
      <c r="N284" s="7"/>
    </row>
    <row r="285" spans="1:14" ht="15.75" customHeight="1">
      <c r="A285" s="43">
        <v>3021</v>
      </c>
      <c r="B285" s="47" t="s">
        <v>14</v>
      </c>
      <c r="C285" s="48">
        <v>2</v>
      </c>
      <c r="D285" s="48">
        <v>1</v>
      </c>
      <c r="E285" s="49" t="s">
        <v>201</v>
      </c>
      <c r="F285" s="6">
        <f>SUM(G285:H285)</f>
        <v>4470</v>
      </c>
      <c r="G285" s="6">
        <v>4470</v>
      </c>
      <c r="H285" s="6">
        <v>0</v>
      </c>
      <c r="I285" s="6">
        <f>SUM(J285:K285)</f>
        <v>4460</v>
      </c>
      <c r="J285" s="6">
        <v>3470</v>
      </c>
      <c r="K285" s="6">
        <v>990</v>
      </c>
      <c r="L285" s="6">
        <f>SUM(M285:N285)</f>
        <v>1829</v>
      </c>
      <c r="M285" s="6">
        <v>839</v>
      </c>
      <c r="N285" s="7">
        <v>990</v>
      </c>
    </row>
    <row r="286" spans="1:14" ht="14.25" customHeight="1">
      <c r="A286" s="43">
        <v>3030</v>
      </c>
      <c r="B286" s="47" t="s">
        <v>14</v>
      </c>
      <c r="C286" s="48">
        <v>3</v>
      </c>
      <c r="D286" s="48">
        <v>0</v>
      </c>
      <c r="E286" s="51" t="s">
        <v>202</v>
      </c>
      <c r="F286" s="6">
        <f>SUM(F288)</f>
        <v>65856.3</v>
      </c>
      <c r="G286" s="6">
        <f aca="true" t="shared" si="85" ref="G286:N286">SUM(G288)</f>
        <v>65856.3</v>
      </c>
      <c r="H286" s="6">
        <f t="shared" si="85"/>
        <v>0</v>
      </c>
      <c r="I286" s="6">
        <f t="shared" si="85"/>
        <v>85758.29999999999</v>
      </c>
      <c r="J286" s="6">
        <f t="shared" si="85"/>
        <v>85758.29999999999</v>
      </c>
      <c r="K286" s="6">
        <f t="shared" si="85"/>
        <v>0</v>
      </c>
      <c r="L286" s="6">
        <f t="shared" si="85"/>
        <v>59719.416</v>
      </c>
      <c r="M286" s="6">
        <f t="shared" si="85"/>
        <v>59719.416</v>
      </c>
      <c r="N286" s="7">
        <f t="shared" si="85"/>
        <v>0</v>
      </c>
    </row>
    <row r="287" spans="1:14" s="50" customFormat="1" ht="17.25">
      <c r="A287" s="43"/>
      <c r="B287" s="47"/>
      <c r="C287" s="48"/>
      <c r="D287" s="48"/>
      <c r="E287" s="49" t="s">
        <v>44</v>
      </c>
      <c r="F287" s="6"/>
      <c r="G287" s="6"/>
      <c r="H287" s="6"/>
      <c r="I287" s="6"/>
      <c r="J287" s="6"/>
      <c r="K287" s="6"/>
      <c r="L287" s="6"/>
      <c r="M287" s="6"/>
      <c r="N287" s="7"/>
    </row>
    <row r="288" spans="1:14" s="50" customFormat="1" ht="17.25">
      <c r="A288" s="43">
        <v>3031</v>
      </c>
      <c r="B288" s="47" t="s">
        <v>14</v>
      </c>
      <c r="C288" s="48">
        <v>3</v>
      </c>
      <c r="D288" s="48" t="s">
        <v>1</v>
      </c>
      <c r="E288" s="49" t="s">
        <v>202</v>
      </c>
      <c r="F288" s="6">
        <f>SUM(G288:H288)</f>
        <v>65856.3</v>
      </c>
      <c r="G288" s="6">
        <v>65856.3</v>
      </c>
      <c r="H288" s="6">
        <v>0</v>
      </c>
      <c r="I288" s="6">
        <f>SUM(J288:K288)</f>
        <v>85758.29999999999</v>
      </c>
      <c r="J288" s="6">
        <v>85758.29999999999</v>
      </c>
      <c r="K288" s="6">
        <v>0</v>
      </c>
      <c r="L288" s="6">
        <f>SUM(M288:N288)</f>
        <v>59719.416</v>
      </c>
      <c r="M288" s="6">
        <v>59719.416</v>
      </c>
      <c r="N288" s="7">
        <v>0</v>
      </c>
    </row>
    <row r="289" spans="1:14" ht="18" customHeight="1">
      <c r="A289" s="43">
        <v>3040</v>
      </c>
      <c r="B289" s="47" t="s">
        <v>14</v>
      </c>
      <c r="C289" s="48">
        <v>4</v>
      </c>
      <c r="D289" s="48">
        <v>0</v>
      </c>
      <c r="E289" s="51" t="s">
        <v>203</v>
      </c>
      <c r="F289" s="6">
        <f>SUM(F291)</f>
        <v>134359.3</v>
      </c>
      <c r="G289" s="6">
        <f aca="true" t="shared" si="86" ref="G289:N289">SUM(G291)</f>
        <v>134359.3</v>
      </c>
      <c r="H289" s="6">
        <f t="shared" si="86"/>
        <v>0</v>
      </c>
      <c r="I289" s="6">
        <f t="shared" si="86"/>
        <v>158680.7</v>
      </c>
      <c r="J289" s="6">
        <f t="shared" si="86"/>
        <v>158680.7</v>
      </c>
      <c r="K289" s="6">
        <f t="shared" si="86"/>
        <v>0</v>
      </c>
      <c r="L289" s="6">
        <f t="shared" si="86"/>
        <v>95737.19499999999</v>
      </c>
      <c r="M289" s="6">
        <f t="shared" si="86"/>
        <v>95737.19499999999</v>
      </c>
      <c r="N289" s="7">
        <f t="shared" si="86"/>
        <v>0</v>
      </c>
    </row>
    <row r="290" spans="1:14" s="50" customFormat="1" ht="10.5" customHeight="1">
      <c r="A290" s="43"/>
      <c r="B290" s="47"/>
      <c r="C290" s="48"/>
      <c r="D290" s="48"/>
      <c r="E290" s="49" t="s">
        <v>44</v>
      </c>
      <c r="F290" s="6"/>
      <c r="G290" s="6"/>
      <c r="H290" s="6"/>
      <c r="I290" s="6"/>
      <c r="J290" s="6"/>
      <c r="K290" s="6"/>
      <c r="L290" s="6"/>
      <c r="M290" s="6"/>
      <c r="N290" s="7"/>
    </row>
    <row r="291" spans="1:14" ht="16.5" customHeight="1">
      <c r="A291" s="43">
        <v>3041</v>
      </c>
      <c r="B291" s="47" t="s">
        <v>14</v>
      </c>
      <c r="C291" s="48">
        <v>4</v>
      </c>
      <c r="D291" s="48">
        <v>1</v>
      </c>
      <c r="E291" s="49" t="s">
        <v>203</v>
      </c>
      <c r="F291" s="6">
        <f>SUM(G291:H291)</f>
        <v>134359.3</v>
      </c>
      <c r="G291" s="6">
        <v>134359.3</v>
      </c>
      <c r="H291" s="6">
        <v>0</v>
      </c>
      <c r="I291" s="6">
        <f>SUM(J291:K291)</f>
        <v>158680.7</v>
      </c>
      <c r="J291" s="6">
        <v>158680.7</v>
      </c>
      <c r="K291" s="6">
        <v>0</v>
      </c>
      <c r="L291" s="6">
        <f>SUM(M291:N291)</f>
        <v>95737.19499999999</v>
      </c>
      <c r="M291" s="6">
        <v>95737.19499999999</v>
      </c>
      <c r="N291" s="7">
        <v>0</v>
      </c>
    </row>
    <row r="292" spans="1:14" ht="12" customHeight="1">
      <c r="A292" s="43">
        <v>3050</v>
      </c>
      <c r="B292" s="47" t="s">
        <v>14</v>
      </c>
      <c r="C292" s="48">
        <v>5</v>
      </c>
      <c r="D292" s="48">
        <v>0</v>
      </c>
      <c r="E292" s="51" t="s">
        <v>204</v>
      </c>
      <c r="F292" s="6">
        <f>SUM(F294)</f>
        <v>0</v>
      </c>
      <c r="G292" s="6">
        <f aca="true" t="shared" si="87" ref="G292:N292">SUM(G294)</f>
        <v>0</v>
      </c>
      <c r="H292" s="6">
        <f t="shared" si="87"/>
        <v>0</v>
      </c>
      <c r="I292" s="6">
        <f t="shared" si="87"/>
        <v>4702.3</v>
      </c>
      <c r="J292" s="6">
        <f t="shared" si="87"/>
        <v>4702.3</v>
      </c>
      <c r="K292" s="6">
        <f t="shared" si="87"/>
        <v>0</v>
      </c>
      <c r="L292" s="6">
        <f t="shared" si="87"/>
        <v>4415.808</v>
      </c>
      <c r="M292" s="6">
        <f t="shared" si="87"/>
        <v>4415.808</v>
      </c>
      <c r="N292" s="7">
        <f t="shared" si="87"/>
        <v>0</v>
      </c>
    </row>
    <row r="293" spans="1:14" s="50" customFormat="1" ht="10.5" customHeight="1">
      <c r="A293" s="43"/>
      <c r="B293" s="47"/>
      <c r="C293" s="48"/>
      <c r="D293" s="48"/>
      <c r="E293" s="49" t="s">
        <v>44</v>
      </c>
      <c r="F293" s="6"/>
      <c r="G293" s="6"/>
      <c r="H293" s="6"/>
      <c r="I293" s="6"/>
      <c r="J293" s="6"/>
      <c r="K293" s="6"/>
      <c r="L293" s="6"/>
      <c r="M293" s="6"/>
      <c r="N293" s="7"/>
    </row>
    <row r="294" spans="1:14" ht="15.75" customHeight="1">
      <c r="A294" s="43">
        <v>3051</v>
      </c>
      <c r="B294" s="47" t="s">
        <v>14</v>
      </c>
      <c r="C294" s="48">
        <v>5</v>
      </c>
      <c r="D294" s="48">
        <v>1</v>
      </c>
      <c r="E294" s="49" t="s">
        <v>204</v>
      </c>
      <c r="F294" s="6">
        <f>SUM(G294:H294)</f>
        <v>0</v>
      </c>
      <c r="G294" s="6">
        <v>0</v>
      </c>
      <c r="H294" s="6">
        <v>0</v>
      </c>
      <c r="I294" s="6">
        <f>SUM(J294:K294)</f>
        <v>4702.3</v>
      </c>
      <c r="J294" s="6">
        <v>4702.3</v>
      </c>
      <c r="K294" s="6">
        <v>0</v>
      </c>
      <c r="L294" s="6">
        <f>SUM(M294:N294)</f>
        <v>4415.808</v>
      </c>
      <c r="M294" s="6">
        <v>4415.808</v>
      </c>
      <c r="N294" s="7">
        <v>0</v>
      </c>
    </row>
    <row r="295" spans="1:14" ht="16.5" customHeight="1">
      <c r="A295" s="43">
        <v>3060</v>
      </c>
      <c r="B295" s="47" t="s">
        <v>14</v>
      </c>
      <c r="C295" s="48">
        <v>6</v>
      </c>
      <c r="D295" s="48">
        <v>0</v>
      </c>
      <c r="E295" s="51" t="s">
        <v>205</v>
      </c>
      <c r="F295" s="6">
        <f>SUM(F297)</f>
        <v>1260</v>
      </c>
      <c r="G295" s="6">
        <f aca="true" t="shared" si="88" ref="G295:N295">SUM(G297)</f>
        <v>1260</v>
      </c>
      <c r="H295" s="6">
        <f t="shared" si="88"/>
        <v>0</v>
      </c>
      <c r="I295" s="6">
        <f t="shared" si="88"/>
        <v>15830</v>
      </c>
      <c r="J295" s="6">
        <f t="shared" si="88"/>
        <v>15830</v>
      </c>
      <c r="K295" s="6">
        <f t="shared" si="88"/>
        <v>0</v>
      </c>
      <c r="L295" s="6">
        <f t="shared" si="88"/>
        <v>14703</v>
      </c>
      <c r="M295" s="6">
        <f t="shared" si="88"/>
        <v>14703</v>
      </c>
      <c r="N295" s="7">
        <f t="shared" si="88"/>
        <v>0</v>
      </c>
    </row>
    <row r="296" spans="1:14" s="50" customFormat="1" ht="10.5" customHeight="1">
      <c r="A296" s="43"/>
      <c r="B296" s="47"/>
      <c r="C296" s="48"/>
      <c r="D296" s="48"/>
      <c r="E296" s="49" t="s">
        <v>44</v>
      </c>
      <c r="F296" s="6"/>
      <c r="G296" s="6"/>
      <c r="H296" s="6"/>
      <c r="I296" s="6"/>
      <c r="J296" s="6"/>
      <c r="K296" s="6"/>
      <c r="L296" s="6"/>
      <c r="M296" s="6"/>
      <c r="N296" s="7"/>
    </row>
    <row r="297" spans="1:14" ht="15.75" customHeight="1">
      <c r="A297" s="43">
        <v>3061</v>
      </c>
      <c r="B297" s="47" t="s">
        <v>14</v>
      </c>
      <c r="C297" s="48">
        <v>6</v>
      </c>
      <c r="D297" s="48">
        <v>1</v>
      </c>
      <c r="E297" s="49" t="s">
        <v>205</v>
      </c>
      <c r="F297" s="6">
        <f>SUM(G297:H297)</f>
        <v>1260</v>
      </c>
      <c r="G297" s="6">
        <v>1260</v>
      </c>
      <c r="H297" s="6">
        <v>0</v>
      </c>
      <c r="I297" s="6">
        <f>SUM(J297:K297)</f>
        <v>15830</v>
      </c>
      <c r="J297" s="6">
        <v>15830</v>
      </c>
      <c r="K297" s="6">
        <v>0</v>
      </c>
      <c r="L297" s="6">
        <f>SUM(M297:N297)</f>
        <v>14703</v>
      </c>
      <c r="M297" s="6">
        <v>14703</v>
      </c>
      <c r="N297" s="7">
        <v>0</v>
      </c>
    </row>
    <row r="298" spans="1:14" ht="26.25" customHeight="1">
      <c r="A298" s="43">
        <v>3070</v>
      </c>
      <c r="B298" s="47" t="s">
        <v>14</v>
      </c>
      <c r="C298" s="48">
        <v>7</v>
      </c>
      <c r="D298" s="48">
        <v>0</v>
      </c>
      <c r="E298" s="51" t="s">
        <v>206</v>
      </c>
      <c r="F298" s="6">
        <f>SUM(F300)</f>
        <v>2088720.016</v>
      </c>
      <c r="G298" s="6">
        <f aca="true" t="shared" si="89" ref="G298:N298">SUM(G300)</f>
        <v>2081720.016</v>
      </c>
      <c r="H298" s="6">
        <f t="shared" si="89"/>
        <v>7000</v>
      </c>
      <c r="I298" s="6">
        <f t="shared" si="89"/>
        <v>2072129.087</v>
      </c>
      <c r="J298" s="6">
        <f t="shared" si="89"/>
        <v>2065129.087</v>
      </c>
      <c r="K298" s="6">
        <f t="shared" si="89"/>
        <v>7000</v>
      </c>
      <c r="L298" s="6">
        <f t="shared" si="89"/>
        <v>1466657.4719999998</v>
      </c>
      <c r="M298" s="6">
        <f t="shared" si="89"/>
        <v>1466657.4719999998</v>
      </c>
      <c r="N298" s="7">
        <f t="shared" si="89"/>
        <v>0</v>
      </c>
    </row>
    <row r="299" spans="1:14" s="50" customFormat="1" ht="10.5" customHeight="1">
      <c r="A299" s="43"/>
      <c r="B299" s="47"/>
      <c r="C299" s="48"/>
      <c r="D299" s="48"/>
      <c r="E299" s="49" t="s">
        <v>44</v>
      </c>
      <c r="F299" s="6"/>
      <c r="G299" s="6"/>
      <c r="H299" s="6"/>
      <c r="I299" s="6"/>
      <c r="J299" s="6"/>
      <c r="K299" s="6"/>
      <c r="L299" s="6"/>
      <c r="M299" s="6"/>
      <c r="N299" s="7"/>
    </row>
    <row r="300" spans="1:14" ht="25.5" customHeight="1">
      <c r="A300" s="43">
        <v>3071</v>
      </c>
      <c r="B300" s="47" t="s">
        <v>14</v>
      </c>
      <c r="C300" s="48">
        <v>7</v>
      </c>
      <c r="D300" s="48">
        <v>1</v>
      </c>
      <c r="E300" s="49" t="s">
        <v>206</v>
      </c>
      <c r="F300" s="6">
        <f>SUM(G300:H300)</f>
        <v>2088720.016</v>
      </c>
      <c r="G300" s="6">
        <v>2081720.016</v>
      </c>
      <c r="H300" s="6">
        <v>7000</v>
      </c>
      <c r="I300" s="6">
        <f>SUM(J300:K300)</f>
        <v>2072129.087</v>
      </c>
      <c r="J300" s="6">
        <v>2065129.087</v>
      </c>
      <c r="K300" s="6">
        <v>7000</v>
      </c>
      <c r="L300" s="6">
        <f>SUM(M300:N300)</f>
        <v>1466657.4719999998</v>
      </c>
      <c r="M300" s="6">
        <v>1466657.4719999998</v>
      </c>
      <c r="N300" s="7">
        <v>0</v>
      </c>
    </row>
    <row r="301" spans="1:14" ht="27" customHeight="1">
      <c r="A301" s="43">
        <v>3080</v>
      </c>
      <c r="B301" s="47" t="s">
        <v>14</v>
      </c>
      <c r="C301" s="48">
        <v>8</v>
      </c>
      <c r="D301" s="48">
        <v>0</v>
      </c>
      <c r="E301" s="51" t="s">
        <v>207</v>
      </c>
      <c r="F301" s="6">
        <f>SUM(F303)</f>
        <v>0</v>
      </c>
      <c r="G301" s="6">
        <f aca="true" t="shared" si="90" ref="G301:N301">SUM(G303)</f>
        <v>0</v>
      </c>
      <c r="H301" s="6">
        <f t="shared" si="90"/>
        <v>0</v>
      </c>
      <c r="I301" s="6">
        <f t="shared" si="90"/>
        <v>0</v>
      </c>
      <c r="J301" s="6">
        <f t="shared" si="90"/>
        <v>0</v>
      </c>
      <c r="K301" s="6">
        <f t="shared" si="90"/>
        <v>0</v>
      </c>
      <c r="L301" s="6">
        <f t="shared" si="90"/>
        <v>0</v>
      </c>
      <c r="M301" s="6">
        <f t="shared" si="90"/>
        <v>0</v>
      </c>
      <c r="N301" s="7">
        <f t="shared" si="90"/>
        <v>0</v>
      </c>
    </row>
    <row r="302" spans="1:14" s="50" customFormat="1" ht="21.75" customHeight="1">
      <c r="A302" s="43"/>
      <c r="B302" s="47"/>
      <c r="C302" s="48"/>
      <c r="D302" s="48"/>
      <c r="E302" s="49" t="s">
        <v>44</v>
      </c>
      <c r="F302" s="6"/>
      <c r="G302" s="6"/>
      <c r="H302" s="6"/>
      <c r="I302" s="6"/>
      <c r="J302" s="6"/>
      <c r="K302" s="6"/>
      <c r="L302" s="6"/>
      <c r="M302" s="6"/>
      <c r="N302" s="7"/>
    </row>
    <row r="303" spans="1:14" ht="30" customHeight="1">
      <c r="A303" s="43">
        <v>3081</v>
      </c>
      <c r="B303" s="47" t="s">
        <v>14</v>
      </c>
      <c r="C303" s="48">
        <v>8</v>
      </c>
      <c r="D303" s="48">
        <v>1</v>
      </c>
      <c r="E303" s="49" t="s">
        <v>207</v>
      </c>
      <c r="F303" s="6">
        <f>SUM(G303:H303)</f>
        <v>0</v>
      </c>
      <c r="G303" s="6">
        <v>0</v>
      </c>
      <c r="H303" s="6">
        <v>0</v>
      </c>
      <c r="I303" s="6">
        <f>SUM(J303:K303)</f>
        <v>0</v>
      </c>
      <c r="J303" s="6">
        <v>0</v>
      </c>
      <c r="K303" s="6">
        <v>0</v>
      </c>
      <c r="L303" s="6">
        <f>SUM(M303:N303)</f>
        <v>0</v>
      </c>
      <c r="M303" s="6">
        <v>0</v>
      </c>
      <c r="N303" s="7">
        <v>0</v>
      </c>
    </row>
    <row r="304" spans="1:14" s="50" customFormat="1" ht="10.5" customHeight="1">
      <c r="A304" s="43"/>
      <c r="B304" s="47"/>
      <c r="C304" s="48"/>
      <c r="D304" s="48"/>
      <c r="E304" s="49" t="s">
        <v>44</v>
      </c>
      <c r="F304" s="6"/>
      <c r="G304" s="6"/>
      <c r="H304" s="6"/>
      <c r="I304" s="6"/>
      <c r="J304" s="6"/>
      <c r="K304" s="6"/>
      <c r="L304" s="6"/>
      <c r="M304" s="6"/>
      <c r="N304" s="7"/>
    </row>
    <row r="305" spans="1:14" ht="25.5" customHeight="1">
      <c r="A305" s="43">
        <v>3090</v>
      </c>
      <c r="B305" s="47" t="s">
        <v>14</v>
      </c>
      <c r="C305" s="48">
        <v>9</v>
      </c>
      <c r="D305" s="48">
        <v>0</v>
      </c>
      <c r="E305" s="51" t="s">
        <v>208</v>
      </c>
      <c r="F305" s="6">
        <f>SUM(F307:F308)</f>
        <v>1886602.701</v>
      </c>
      <c r="G305" s="6">
        <f aca="true" t="shared" si="91" ref="G305:N305">SUM(G307:G308)</f>
        <v>1886602.701</v>
      </c>
      <c r="H305" s="6">
        <f t="shared" si="91"/>
        <v>0</v>
      </c>
      <c r="I305" s="6">
        <f t="shared" si="91"/>
        <v>1268491.935</v>
      </c>
      <c r="J305" s="6">
        <f t="shared" si="91"/>
        <v>1268491.935</v>
      </c>
      <c r="K305" s="6">
        <f t="shared" si="91"/>
        <v>0</v>
      </c>
      <c r="L305" s="6">
        <f t="shared" si="91"/>
        <v>1224063.2722</v>
      </c>
      <c r="M305" s="6">
        <f t="shared" si="91"/>
        <v>1224063.2722</v>
      </c>
      <c r="N305" s="7">
        <f t="shared" si="91"/>
        <v>0</v>
      </c>
    </row>
    <row r="306" spans="1:14" s="50" customFormat="1" ht="20.25" customHeight="1">
      <c r="A306" s="43"/>
      <c r="B306" s="47"/>
      <c r="C306" s="48"/>
      <c r="D306" s="48"/>
      <c r="E306" s="49" t="s">
        <v>44</v>
      </c>
      <c r="F306" s="6"/>
      <c r="G306" s="6"/>
      <c r="H306" s="6"/>
      <c r="I306" s="6"/>
      <c r="J306" s="6"/>
      <c r="K306" s="6"/>
      <c r="L306" s="6"/>
      <c r="M306" s="6"/>
      <c r="N306" s="7"/>
    </row>
    <row r="307" spans="1:14" ht="20.25" customHeight="1">
      <c r="A307" s="43">
        <v>3091</v>
      </c>
      <c r="B307" s="47" t="s">
        <v>14</v>
      </c>
      <c r="C307" s="48">
        <v>9</v>
      </c>
      <c r="D307" s="48">
        <v>1</v>
      </c>
      <c r="E307" s="49" t="s">
        <v>208</v>
      </c>
      <c r="F307" s="6">
        <f>SUM(G307:H307)</f>
        <v>517633.701</v>
      </c>
      <c r="G307" s="6">
        <v>517633.701</v>
      </c>
      <c r="H307" s="6">
        <v>0</v>
      </c>
      <c r="I307" s="6">
        <f>SUM(J307:K307)</f>
        <v>224145.55599999998</v>
      </c>
      <c r="J307" s="6">
        <v>224145.55599999998</v>
      </c>
      <c r="K307" s="6">
        <v>0</v>
      </c>
      <c r="L307" s="6">
        <f>SUM(M307:N307)</f>
        <v>222675.4492</v>
      </c>
      <c r="M307" s="6">
        <v>222675.4492</v>
      </c>
      <c r="N307" s="7">
        <v>0</v>
      </c>
    </row>
    <row r="308" spans="1:14" ht="42" customHeight="1">
      <c r="A308" s="43">
        <v>3092</v>
      </c>
      <c r="B308" s="47" t="s">
        <v>14</v>
      </c>
      <c r="C308" s="48">
        <v>9</v>
      </c>
      <c r="D308" s="48">
        <v>2</v>
      </c>
      <c r="E308" s="49" t="s">
        <v>209</v>
      </c>
      <c r="F308" s="6">
        <f>SUM(G308:H308)</f>
        <v>1368969</v>
      </c>
      <c r="G308" s="6">
        <v>1368969</v>
      </c>
      <c r="H308" s="6">
        <v>0</v>
      </c>
      <c r="I308" s="6">
        <f>SUM(J308:K308)</f>
        <v>1044346.3790000001</v>
      </c>
      <c r="J308" s="6">
        <v>1044346.3790000001</v>
      </c>
      <c r="K308" s="6">
        <v>0</v>
      </c>
      <c r="L308" s="6">
        <f>SUM(M308:N308)</f>
        <v>1001387.823</v>
      </c>
      <c r="M308" s="6">
        <v>1001387.823</v>
      </c>
      <c r="N308" s="7">
        <v>0</v>
      </c>
    </row>
    <row r="309" spans="1:14" s="53" customFormat="1" ht="32.25" customHeight="1">
      <c r="A309" s="52">
        <v>3100</v>
      </c>
      <c r="B309" s="44" t="s">
        <v>15</v>
      </c>
      <c r="C309" s="45">
        <v>0</v>
      </c>
      <c r="D309" s="45">
        <v>0</v>
      </c>
      <c r="E309" s="57" t="s">
        <v>210</v>
      </c>
      <c r="F309" s="8">
        <f>SUM(F311)</f>
        <v>14141564.4209</v>
      </c>
      <c r="G309" s="8">
        <f aca="true" t="shared" si="92" ref="G309:N309">SUM(G311)</f>
        <v>18928939.5391</v>
      </c>
      <c r="H309" s="8">
        <f t="shared" si="92"/>
        <v>248548.2959</v>
      </c>
      <c r="I309" s="8">
        <f t="shared" si="92"/>
        <v>10283855.0036</v>
      </c>
      <c r="J309" s="8">
        <f t="shared" si="92"/>
        <v>17539346.7206</v>
      </c>
      <c r="K309" s="8">
        <f t="shared" si="92"/>
        <v>245866.3319</v>
      </c>
      <c r="L309" s="8">
        <f t="shared" si="92"/>
        <v>7714533.7511</v>
      </c>
      <c r="M309" s="8">
        <f t="shared" si="92"/>
        <v>13440680.0926</v>
      </c>
      <c r="N309" s="9">
        <f t="shared" si="92"/>
        <v>108044.5736</v>
      </c>
    </row>
    <row r="310" spans="1:14" ht="15" customHeight="1">
      <c r="A310" s="43"/>
      <c r="B310" s="47"/>
      <c r="C310" s="48"/>
      <c r="D310" s="48"/>
      <c r="E310" s="49" t="s">
        <v>24</v>
      </c>
      <c r="F310" s="6"/>
      <c r="G310" s="6"/>
      <c r="H310" s="6"/>
      <c r="I310" s="6"/>
      <c r="J310" s="6"/>
      <c r="K310" s="6"/>
      <c r="L310" s="6"/>
      <c r="M310" s="6"/>
      <c r="N310" s="7"/>
    </row>
    <row r="311" spans="1:14" ht="17.25">
      <c r="A311" s="43">
        <v>3110</v>
      </c>
      <c r="B311" s="47" t="s">
        <v>15</v>
      </c>
      <c r="C311" s="48">
        <v>1</v>
      </c>
      <c r="D311" s="48">
        <v>0</v>
      </c>
      <c r="E311" s="55" t="s">
        <v>211</v>
      </c>
      <c r="F311" s="6">
        <f>SUM(F313)</f>
        <v>14141564.4209</v>
      </c>
      <c r="G311" s="6">
        <f aca="true" t="shared" si="93" ref="G311:N311">SUM(G313)</f>
        <v>18928939.5391</v>
      </c>
      <c r="H311" s="6">
        <f t="shared" si="93"/>
        <v>248548.2959</v>
      </c>
      <c r="I311" s="6">
        <f t="shared" si="93"/>
        <v>10283855.0036</v>
      </c>
      <c r="J311" s="6">
        <f t="shared" si="93"/>
        <v>17539346.7206</v>
      </c>
      <c r="K311" s="6">
        <f t="shared" si="93"/>
        <v>245866.3319</v>
      </c>
      <c r="L311" s="6">
        <f t="shared" si="93"/>
        <v>7714533.7511</v>
      </c>
      <c r="M311" s="6">
        <f t="shared" si="93"/>
        <v>13440680.0926</v>
      </c>
      <c r="N311" s="7">
        <f t="shared" si="93"/>
        <v>108044.5736</v>
      </c>
    </row>
    <row r="312" spans="1:14" s="50" customFormat="1" ht="10.5" customHeight="1">
      <c r="A312" s="43"/>
      <c r="B312" s="47"/>
      <c r="C312" s="48"/>
      <c r="D312" s="48"/>
      <c r="E312" s="49" t="s">
        <v>44</v>
      </c>
      <c r="F312" s="6"/>
      <c r="G312" s="6"/>
      <c r="H312" s="6"/>
      <c r="I312" s="6"/>
      <c r="J312" s="6"/>
      <c r="K312" s="6"/>
      <c r="L312" s="6"/>
      <c r="M312" s="6"/>
      <c r="N312" s="7"/>
    </row>
    <row r="313" spans="1:14" ht="18" thickBot="1">
      <c r="A313" s="58">
        <v>3112</v>
      </c>
      <c r="B313" s="59" t="s">
        <v>15</v>
      </c>
      <c r="C313" s="60">
        <v>1</v>
      </c>
      <c r="D313" s="60">
        <v>2</v>
      </c>
      <c r="E313" s="61" t="s">
        <v>212</v>
      </c>
      <c r="F313" s="10">
        <v>14141564.4209</v>
      </c>
      <c r="G313" s="10">
        <v>18928939.5391</v>
      </c>
      <c r="H313" s="10">
        <v>248548.2959</v>
      </c>
      <c r="I313" s="10">
        <v>10283855.0036</v>
      </c>
      <c r="J313" s="10">
        <v>17539346.7206</v>
      </c>
      <c r="K313" s="10">
        <v>245866.3319</v>
      </c>
      <c r="L313" s="10">
        <v>7714533.7511</v>
      </c>
      <c r="M313" s="10">
        <v>13440680.0926</v>
      </c>
      <c r="N313" s="11">
        <v>108044.5736</v>
      </c>
    </row>
    <row r="314" spans="2:4" ht="17.25">
      <c r="B314" s="63"/>
      <c r="C314" s="64"/>
      <c r="D314" s="65"/>
    </row>
    <row r="315" spans="2:4" ht="17.25">
      <c r="B315" s="67"/>
      <c r="C315" s="68"/>
      <c r="D315" s="69"/>
    </row>
  </sheetData>
  <sheetProtection/>
  <protectedRanges>
    <protectedRange sqref="F313:N313" name="Range28"/>
    <protectedRange sqref="F296:N296 M297:N297 J297:K297 G297:H297 F299:N299 M300:N300 J300:K300 G300:H300 F302:N302 M303:N303 J303:K303 G303:H303 F304:N304" name="Range23_1"/>
    <protectedRange sqref="F272:N272 G273:H273 J273:K273 M273:N273 F275:N275 G276:H276 J276:K276 M276:N276 F278:N278 F280:N280 M281:N282 J281:K282 G281:H282 F284:N284 M285:N285 J285:K285 G285:H285 F287:N287" name="Range21_1"/>
    <protectedRange sqref="F247:N247 F249:N249 G250:H251 J250:K251 M250:N251 F253:N253 G254:H255 J254:K255 M254:N255 F257:N257" name="Range19_1"/>
    <protectedRange sqref="G222:H229 J222:K229 M222:N229 F231:N231 G232:H234 J232:K234 M232:N234" name="Range17_1"/>
    <protectedRange sqref="F201:N201 N202:N205 M201:M205 J202:K205 G202:H205 F207:N207 M208:N208 J208:K208 G208:H208 F210:N210 M211:N211 J211:K211 G211:H211" name="Range15_1"/>
    <protectedRange sqref="F176:N176 M177:N177 J177:K177 G177:H177 F179:N179 M180:N180 J180:K180 G180:H180 F182:N182 G183:H183 J183:K183 M183:N183 F185:N185 M186:N186 J186:K186 G186:H186" name="Range13_1"/>
    <protectedRange sqref="F150:N150 M151:N151 J151:K151 G151:H151 F153:N153 M154:N154 J154:K154 G154:H154 F156:N156 M157:N157 J157:K157 G157:H157 F159:N159 M160:N160 J160:K160 G160:H160" name="Range11_1"/>
    <protectedRange sqref="F127:N127 M128:N128 J128:K128 G128:H128 F130:N130 M131:N134 J131:K134 G131:H134 F136:N136 M137:N137 J137:K137 G137:H137" name="Range9_1"/>
    <protectedRange sqref="G99:H99 J99:K99 M99:N99 G101:N101 M102:N105 J102:K105 G102:H105 G107:H113 J107:K113 M107:N113" name="Range7_1"/>
    <protectedRange sqref="G61:H61 J61:K61 M61:N61 F63:N63 G64:H64 J64:K64 M64:N64 F66:N66 F68:N68 M69:N71 J69:K71 G69:H71 F73:N73 M74:N74 J74:K74 G74:H74 F76:N76 M77:N78 J77:K78 G77:H78 F80:N80" name="Range5_1"/>
    <protectedRange sqref="F31:N31 M32:N32 J32:K32 G32:H32 F34:N34 M35:N35 J35:K35 G35:H35 F37:N37 M38:N38 J38:K38 G38:H38 F40:N40 M41:N41 J41:K41 G41:H41 F43:N43 F45:N45 G46:H47" name="Range3_1"/>
    <protectedRange sqref="F15:N15 F17:N17 M18:N20 J18:K20 G18:H20 F22:N22 M23:N24 J23:K24 G23:H24 F26:N26 G27:H29 J27:K29 M27:N29" name="Range2_1"/>
    <protectedRange sqref="G47:H47 M47:N47 J47:K47 M58:N58 F60:N60 G61 F49:N49 F51:N51 G52:H52 J52:K52 M52:N52 F54:N54 G55:H55 J55:K55 M55:N55 G57:N57 G58:H58 J58:K58" name="Range4_1"/>
    <protectedRange sqref="F80:N80 G81:H81 J81:K81 M81:N81 F83:N83 G84:H84 J84:K84 M84:N84 F86:N86 G87:H87 J87:K87 M87:N87 F92:N92 G93:H93 J93:K93 M93:N93 F95:N95 F97:N97 G98:H98 J98:K98 M98:N98 G89:H90 J89:K90 M89:N90" name="Range6_4"/>
    <protectedRange sqref="F115:N115 M116:N118 J116:K118 G116:H118 F120:N120 M121:N125 J121:K125 G121:H125" name="Range8_1"/>
    <protectedRange sqref="G138:H143 J138:K143 M138:N143 F145:N145 G146:H146 J146:K146 M146:N146 F148:N148" name="Range10_1"/>
    <protectedRange sqref="F162:N162 M163:N163 J163:K163 G163:H163 F165:N165 M166:N166 J166:K166 G166:H166 F168:N168 F170:N170 G171:H171 J171:K171 M171:N171 F173:N173 G174:H174 J174:K174 M174:N174 G176:N176" name="Range12_1"/>
    <protectedRange sqref="F188:N188 M190:N193 J190:K193 G190:H193 F195:N195 M196:N199 J196:K199 G196:H199" name="Range14_1"/>
    <protectedRange sqref="F213:N213 M214:N215 J214:K215 G214:H215 F217:N217 F219:N219 G220:H220 J220:K220 M220:N220" name="Range16_1"/>
    <protectedRange sqref="F236:N236 M237:N239 J237:K239 G237:H239 F241:N241 M242:N242 J242:K242 G242:H242 F244:N244 M245:N245 J245:K245 G245:H245" name="Range18_1"/>
    <protectedRange sqref="G258:H259 J258:K259 M258:N259 G262:H263 J262:K263 M262:N263 F265:N265 F261:N261 G266:H267 J266:K267 M266:N267 F269:N269 G270:H270 J270:K270 M270:N270" name="Range20_1"/>
    <protectedRange sqref="F287:N287 G288:H288 J288:K288 M288:N288 F290:N290 G291:H291 J291:K291 M291:N291 M293:N294 J293:K294 L293 G293:I293 G294:H294" name="Range22_1"/>
    <protectedRange sqref="F306:N306 M307:N308 J307:K308 G307:H308 F310:N310 M312:N313 J312:K313 G312:H313" name="Range24_1"/>
    <protectedRange sqref="J46:K46 M46:N46" name="Range27"/>
    <protectedRange sqref="G4" name="Range26_1_1"/>
    <protectedRange sqref="F1 F4" name="Range25_1_1"/>
  </protectedRanges>
  <mergeCells count="12">
    <mergeCell ref="A2:N2"/>
    <mergeCell ref="A3:N3"/>
    <mergeCell ref="A4:N4"/>
    <mergeCell ref="A5:N5"/>
    <mergeCell ref="E9:E11"/>
    <mergeCell ref="A9:A11"/>
    <mergeCell ref="B9:B11"/>
    <mergeCell ref="C9:C11"/>
    <mergeCell ref="D9:D11"/>
    <mergeCell ref="F9:H9"/>
    <mergeCell ref="I9:K9"/>
    <mergeCell ref="L9:N9"/>
  </mergeCells>
  <printOptions/>
  <pageMargins left="0.23" right="0.17" top="0.34" bottom="0.45" header="0.17" footer="0.24"/>
  <pageSetup firstPageNumber="7" useFirstPageNumber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Susanna Stepanyan</cp:lastModifiedBy>
  <cp:lastPrinted>2022-03-31T06:48:51Z</cp:lastPrinted>
  <dcterms:created xsi:type="dcterms:W3CDTF">1996-10-14T23:33:28Z</dcterms:created>
  <dcterms:modified xsi:type="dcterms:W3CDTF">2022-04-26T05:30:24Z</dcterms:modified>
  <cp:category/>
  <cp:version/>
  <cp:contentType/>
  <cp:contentStatus/>
</cp:coreProperties>
</file>