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externalReferences>
    <externalReference r:id="rId2"/>
  </externalReferences>
  <definedNames>
    <definedName name="aaa" localSheetId="0">#REF!</definedName>
    <definedName name="aaa">#REF!</definedName>
    <definedName name="F7_1GrFXPos_EndDay_2" localSheetId="0">#REF!</definedName>
    <definedName name="F7_1GrFXPos_EndDay_2">#REF!</definedName>
    <definedName name="F7_1GrFXPos_EndDay_3" localSheetId="0">#REF!</definedName>
    <definedName name="F7_1GrFXPos_EndDay_3">#REF!</definedName>
    <definedName name="F7_1GrFXPos_EndDay_4" localSheetId="0">#REF!</definedName>
    <definedName name="F7_1GrFXPos_EndDay_4">#REF!</definedName>
    <definedName name="F7_1GrFXPos_EndDay_6" localSheetId="0">#REF!</definedName>
    <definedName name="F7_1GrFXPos_EndDay_6">#REF!</definedName>
    <definedName name="F7_1GrFXPos_EndDay_7" localSheetId="0">#REF!</definedName>
    <definedName name="F7_1GrFXPos_EndDay_7">#REF!</definedName>
    <definedName name="F7_2GrFXPos_EndDay_2" localSheetId="0">#REF!</definedName>
    <definedName name="F7_2GrFXPos_EndDay_2">#REF!</definedName>
    <definedName name="F7_2GrFXPos_EndDay_3" localSheetId="0">#REF!</definedName>
    <definedName name="F7_2GrFXPos_EndDay_3">#REF!</definedName>
    <definedName name="F7_2GrFXPos_EndDay_4" localSheetId="0">#REF!</definedName>
    <definedName name="F7_2GrFXPos_EndDay_4">#REF!</definedName>
    <definedName name="F7_2GrFXPos_EndDay_6" localSheetId="0">#REF!</definedName>
    <definedName name="F7_2GrFXPos_EndDay_6">#REF!</definedName>
    <definedName name="F7_2GrFXPos_EndDay_7" localSheetId="0">#REF!</definedName>
    <definedName name="F7_2GrFXPos_EndDay_7">#REF!</definedName>
    <definedName name="F7_2GrFXPos_Lim_2" localSheetId="0">#REF!</definedName>
    <definedName name="F7_2GrFXPos_Lim_2">#REF!</definedName>
    <definedName name="F7_2GrFXPos_Lim_3" localSheetId="0">#REF!</definedName>
    <definedName name="F7_2GrFXPos_Lim_3">#REF!</definedName>
    <definedName name="F7_2GrFXPos_Lim_4" localSheetId="0">#REF!</definedName>
    <definedName name="F7_2GrFXPos_Lim_4">#REF!</definedName>
    <definedName name="F7_2GrFXPos_Lim_6" localSheetId="0">#REF!</definedName>
    <definedName name="F7_2GrFXPos_Lim_6">#REF!</definedName>
    <definedName name="F7_2GrFXPos_Lim_7" localSheetId="0">#REF!</definedName>
    <definedName name="F7_2GrFXPos_Lim_7">#REF!</definedName>
    <definedName name="F7_GrossFXPos_Lim_2" localSheetId="0">#REF!</definedName>
    <definedName name="F7_GrossFXPos_Lim_2">#REF!</definedName>
    <definedName name="F7_GrossFXPos_Lim_3" localSheetId="0">#REF!</definedName>
    <definedName name="F7_GrossFXPos_Lim_3">#REF!</definedName>
    <definedName name="F7_GrossFXPos_Lim_4" localSheetId="0">#REF!</definedName>
    <definedName name="F7_GrossFXPos_Lim_4">#REF!</definedName>
    <definedName name="F7_GrossFXPos_Lim_6" localSheetId="0">#REF!</definedName>
    <definedName name="F7_GrossFXPos_Lim_6">#REF!</definedName>
    <definedName name="F7_GrossFXPos_Lim_7" localSheetId="0">#REF!</definedName>
    <definedName name="F7_GrossFXPos_Lim_7">#REF!</definedName>
    <definedName name="July1" localSheetId="0">#REF!</definedName>
    <definedName name="July1">#REF!</definedName>
    <definedName name="_xlnm.Print_Titles">#N/A</definedName>
  </definedNames>
  <calcPr calcId="144525"/>
</workbook>
</file>

<file path=xl/calcChain.xml><?xml version="1.0" encoding="utf-8"?>
<calcChain xmlns="http://schemas.openxmlformats.org/spreadsheetml/2006/main">
  <c r="L45" i="1" l="1"/>
  <c r="L42" i="1"/>
  <c r="L36" i="1"/>
  <c r="L32" i="1"/>
  <c r="L27" i="1"/>
  <c r="L24" i="1" s="1"/>
  <c r="L8" i="1"/>
  <c r="L7" i="1" s="1"/>
  <c r="L6" i="1" s="1"/>
  <c r="L41" i="1" l="1"/>
  <c r="L23" i="1"/>
  <c r="L40" i="1"/>
  <c r="K36" i="1"/>
  <c r="K8" i="1"/>
  <c r="K7" i="1" s="1"/>
  <c r="K6" i="1" s="1"/>
  <c r="K45" i="1" l="1"/>
  <c r="K42" i="1"/>
  <c r="K41" i="1" s="1"/>
  <c r="K32" i="1"/>
  <c r="K27" i="1"/>
  <c r="J47" i="1"/>
  <c r="J46" i="1"/>
  <c r="J44" i="1"/>
  <c r="J43" i="1"/>
  <c r="J8" i="1"/>
  <c r="J7" i="1" s="1"/>
  <c r="J6" i="1" s="1"/>
  <c r="K24" i="1" l="1"/>
  <c r="K23" i="1" s="1"/>
  <c r="K40" i="1" s="1"/>
  <c r="J42" i="1"/>
  <c r="J41" i="1" s="1"/>
  <c r="J45" i="1"/>
  <c r="J36" i="1"/>
  <c r="J32" i="1"/>
  <c r="J27" i="1"/>
  <c r="I45" i="1"/>
  <c r="I42" i="1"/>
  <c r="I36" i="1"/>
  <c r="I32" i="1"/>
  <c r="I27" i="1"/>
  <c r="I8" i="1"/>
  <c r="I7" i="1" s="1"/>
  <c r="I6" i="1" s="1"/>
  <c r="J24" i="1" l="1"/>
  <c r="J23" i="1" s="1"/>
  <c r="J40" i="1" s="1"/>
  <c r="I41" i="1"/>
  <c r="I24" i="1"/>
  <c r="I23" i="1" s="1"/>
  <c r="I40" i="1" s="1"/>
  <c r="H45" i="1"/>
  <c r="H42" i="1"/>
  <c r="H36" i="1"/>
  <c r="H32" i="1"/>
  <c r="H24" i="1" s="1"/>
  <c r="H27" i="1"/>
  <c r="H8" i="1"/>
  <c r="H7" i="1" s="1"/>
  <c r="H6" i="1" s="1"/>
  <c r="H41" i="1" l="1"/>
  <c r="H23" i="1"/>
  <c r="H40" i="1"/>
  <c r="G45" i="1"/>
  <c r="G42" i="1"/>
  <c r="G36" i="1"/>
  <c r="G32" i="1"/>
  <c r="G27" i="1"/>
  <c r="G8" i="1"/>
  <c r="G7" i="1" s="1"/>
  <c r="G6" i="1" s="1"/>
  <c r="G41" i="1" l="1"/>
  <c r="G24" i="1"/>
  <c r="G23" i="1" s="1"/>
  <c r="G40" i="1" s="1"/>
  <c r="F45" i="1"/>
  <c r="F42" i="1"/>
  <c r="F36" i="1"/>
  <c r="F32" i="1"/>
  <c r="F27" i="1"/>
  <c r="F8" i="1"/>
  <c r="F7" i="1" s="1"/>
  <c r="F6" i="1" s="1"/>
  <c r="F41" i="1" l="1"/>
  <c r="F24" i="1"/>
  <c r="F23" i="1" s="1"/>
  <c r="F40" i="1" s="1"/>
  <c r="E45" i="1"/>
  <c r="E42" i="1"/>
  <c r="E36" i="1"/>
  <c r="E32" i="1"/>
  <c r="E27" i="1"/>
  <c r="E8" i="1"/>
  <c r="E7" i="1" s="1"/>
  <c r="E6" i="1" s="1"/>
  <c r="E41" i="1" l="1"/>
  <c r="E24" i="1"/>
  <c r="E23" i="1" s="1"/>
  <c r="E40" i="1" s="1"/>
  <c r="D45" i="1" l="1"/>
  <c r="D42" i="1"/>
  <c r="D36" i="1"/>
  <c r="D32" i="1"/>
  <c r="D27" i="1"/>
  <c r="D8" i="1"/>
  <c r="D7" i="1" s="1"/>
  <c r="D6" i="1" l="1"/>
  <c r="D24" i="1"/>
  <c r="D23" i="1"/>
  <c r="D41" i="1"/>
  <c r="C45" i="1"/>
  <c r="C42" i="1"/>
  <c r="C36" i="1"/>
  <c r="C32" i="1"/>
  <c r="C27" i="1"/>
  <c r="D40" i="1" l="1"/>
  <c r="C24" i="1"/>
  <c r="C8" i="1"/>
  <c r="C7" i="1" s="1"/>
  <c r="C6" i="1" s="1"/>
  <c r="C41" i="1" l="1"/>
  <c r="C23" i="1"/>
  <c r="C40" i="1" s="1"/>
  <c r="B45" i="1"/>
  <c r="B42" i="1"/>
  <c r="B32" i="1"/>
  <c r="B27" i="1"/>
  <c r="B36" i="1"/>
  <c r="B8" i="1"/>
  <c r="B7" i="1" s="1"/>
  <c r="B6" i="1" s="1"/>
  <c r="B24" i="1" l="1"/>
  <c r="B41" i="1"/>
  <c r="B23" i="1"/>
  <c r="B40" i="1" s="1"/>
</calcChain>
</file>

<file path=xl/sharedStrings.xml><?xml version="1.0" encoding="utf-8"?>
<sst xmlns="http://schemas.openxmlformats.org/spreadsheetml/2006/main" count="55" uniqueCount="53">
  <si>
    <t>ՏԵՂԵԿԱՏՎՈՒԹՅՈՒՆ</t>
  </si>
  <si>
    <t>(մլն դրամ)</t>
  </si>
  <si>
    <t>Հունվար</t>
  </si>
  <si>
    <t xml:space="preserve">ԸՆԴԱՄԵՆԸ ԵԿԱՄՈՒՏՆԵՐ </t>
  </si>
  <si>
    <r>
      <t>Հարկային եկամուտներ և պետական տուրքեր</t>
    </r>
    <r>
      <rPr>
        <sz val="10"/>
        <rFont val="GHEA Grapalat"/>
        <family val="3"/>
      </rPr>
      <t xml:space="preserve"> </t>
    </r>
  </si>
  <si>
    <t>Հարկային եկամուտներ</t>
  </si>
  <si>
    <t>Պետական տուրք</t>
  </si>
  <si>
    <t>Պաշտոնական դրամաշնորհներ</t>
  </si>
  <si>
    <t>Այլ եկամուտներ</t>
  </si>
  <si>
    <t>ԸՆԴԱՄԵՆԸ ԾԱԽՍԵՐ</t>
  </si>
  <si>
    <t>Ընթացիկ ծախսեր</t>
  </si>
  <si>
    <t>Ավելացված արժեքի հարկ</t>
  </si>
  <si>
    <t>Ակցիզային հարկ</t>
  </si>
  <si>
    <t>Շահութահարկ</t>
  </si>
  <si>
    <t>Մաքսատուրք</t>
  </si>
  <si>
    <t>Եկամտային հարկ</t>
  </si>
  <si>
    <t>Շրջանառության հարկ</t>
  </si>
  <si>
    <t>Սոցիալական վճար (կուտակային կենսաթոշակի գծով)</t>
  </si>
  <si>
    <t>Բնապահպանական հարկ և բնօգտագործման վճար</t>
  </si>
  <si>
    <t>Այլ հարկեր</t>
  </si>
  <si>
    <t>Հարկերի անցումային գերավճարից մարված հարկային պարտավորություններ</t>
  </si>
  <si>
    <t>Աշխատավարձ</t>
  </si>
  <si>
    <t>Ծառայությունների և ապրանքների ձեռք բերում</t>
  </si>
  <si>
    <t>Տոկոսավճարներ, այդ թվում`</t>
  </si>
  <si>
    <t>Ներքին տոկոսավճարներ</t>
  </si>
  <si>
    <t>Արտաքին տոկոսավճարներ</t>
  </si>
  <si>
    <t>Սուբսիդիաներ</t>
  </si>
  <si>
    <t>Դրամաշնորհներ</t>
  </si>
  <si>
    <t>Սոցիալական նպաստներ և կենսաթոշակներ, այդ թվում`</t>
  </si>
  <si>
    <t>Նպաստներ</t>
  </si>
  <si>
    <t>Կենսաթոշակներ</t>
  </si>
  <si>
    <t>Այլ ծախսեր</t>
  </si>
  <si>
    <t>Ոչ ֆինանսական ակտիվների հետ գործառնություններ</t>
  </si>
  <si>
    <t>Ոչ ֆինանսական ակտիվների գծով ծախսեր</t>
  </si>
  <si>
    <t>Ոչ ֆինանսական ակտիվների օտարումից մուտքեր</t>
  </si>
  <si>
    <t>ԴԵՖԻՑԻՏԻ ՖԻՆԱՆՍԱՎՈՐՄԱՆ ԱՂԲՅՈՒՐՆԵՐԸ</t>
  </si>
  <si>
    <t>Արտաքին աղբյուրներ</t>
  </si>
  <si>
    <t>Ներքին աղբյուրներ</t>
  </si>
  <si>
    <t>Փոխառու զուտ միջոցներ</t>
  </si>
  <si>
    <t>Ֆինանսական զուտ ակտիվներ</t>
  </si>
  <si>
    <t>ԴԵՖԻՑԻՏ (ՀԱՎԵԼՈՒՐԴ)</t>
  </si>
  <si>
    <t>Հունվար-փետրվար</t>
  </si>
  <si>
    <t>Հունվար-մարտ</t>
  </si>
  <si>
    <t>Հունվար-ապրիլ</t>
  </si>
  <si>
    <t>ՀՀ 2022թ. պետական բյուջեի ամսական (կուտակային) փաստացի ցուցանիշների վերաբերյալ*</t>
  </si>
  <si>
    <t>* Պետական բյուջեի եռամսյակային (կուտակային) փաստացի ցուցանիշները պետական բյուջեի կատարման մասին հաշվետվությունների տվյալներն են, որոնք կարող են տարբերվել ներկայացված նախնական տվյալներից:</t>
  </si>
  <si>
    <t>Հունվար-մայիս</t>
  </si>
  <si>
    <t>Հունվար-հունիս</t>
  </si>
  <si>
    <t>Հունվար-հուլիս</t>
  </si>
  <si>
    <t>Հունվար-օգոստոս</t>
  </si>
  <si>
    <t>Հունվար-սեպտեմբեր</t>
  </si>
  <si>
    <t>Հունվար-հոկտեմբեր</t>
  </si>
  <si>
    <t>Հունվար-նոյեմբեր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</si>
</sst>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##,##0.00;\(##,##0.00\);\-"/>
    <numFmt numFmtId="166" formatCode="_(* #,##0.0_);_(* \(#,##0.0\);_(* &quot;-&quot;??_);_(@_)"/>
  </numFmts>
  <fonts count="34" x14ac:knownFonts="1">
    <font>
      <sz val="10"/>
      <name val="Arial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0"/>
      <name val="Arial Armenian"/>
      <family val="2"/>
    </font>
    <font>
      <sz val="10"/>
      <name val="Arial"/>
      <family val="2"/>
    </font>
    <font>
      <b/>
      <sz val="11"/>
      <color indexed="52"/>
      <name val="Calibri"/>
      <family val="2"/>
      <charset val="1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  <charset val="1"/>
    </font>
    <font>
      <i/>
      <sz val="8"/>
      <name val="GHEA Grapalat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  <charset val="1"/>
    </font>
    <font>
      <sz val="8"/>
      <name val="GHEA Grapalat"/>
      <family val="2"/>
    </font>
    <font>
      <sz val="10"/>
      <name val="Times Armenian"/>
      <family val="1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8">
    <xf numFmtId="0" fontId="0" fillId="0" borderId="0"/>
    <xf numFmtId="43" fontId="22" fillId="0" borderId="0" applyFont="0" applyFill="0" applyBorder="0" applyAlignment="0" applyProtection="0"/>
    <xf numFmtId="0" fontId="2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4" fillId="34" borderId="10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35" borderId="10" applyNumberFormat="0" applyAlignment="0" applyProtection="0"/>
    <xf numFmtId="0" fontId="23" fillId="0" borderId="0"/>
    <xf numFmtId="0" fontId="23" fillId="0" borderId="0"/>
    <xf numFmtId="0" fontId="22" fillId="0" borderId="0"/>
    <xf numFmtId="0" fontId="26" fillId="0" borderId="0"/>
    <xf numFmtId="0" fontId="27" fillId="34" borderId="11" applyNumberForma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8" fillId="0" borderId="12" applyFill="0" applyProtection="0">
      <alignment horizontal="right" vertical="top"/>
    </xf>
    <xf numFmtId="0" fontId="29" fillId="0" borderId="0"/>
    <xf numFmtId="0" fontId="30" fillId="0" borderId="13" applyNumberFormat="0" applyFill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1" fillId="0" borderId="0">
      <alignment horizontal="left" vertical="top" wrapText="1"/>
    </xf>
    <xf numFmtId="0" fontId="32" fillId="0" borderId="0"/>
    <xf numFmtId="0" fontId="32" fillId="0" borderId="0"/>
    <xf numFmtId="0" fontId="32" fillId="0" borderId="0"/>
    <xf numFmtId="0" fontId="8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</cellStyleXfs>
  <cellXfs count="19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164" fontId="20" fillId="0" borderId="0" xfId="1" applyNumberFormat="1" applyFont="1" applyFill="1"/>
    <xf numFmtId="0" fontId="21" fillId="0" borderId="0" xfId="0" applyFont="1" applyFill="1" applyAlignment="1">
      <alignment horizontal="centerContinuous" vertical="center" wrapText="1"/>
    </xf>
    <xf numFmtId="0" fontId="20" fillId="0" borderId="14" xfId="0" applyFont="1" applyFill="1" applyBorder="1"/>
    <xf numFmtId="0" fontId="21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horizontal="left" wrapText="1" indent="1"/>
    </xf>
    <xf numFmtId="0" fontId="20" fillId="0" borderId="14" xfId="0" applyFont="1" applyFill="1" applyBorder="1" applyAlignment="1">
      <alignment horizontal="left" wrapText="1" indent="2"/>
    </xf>
    <xf numFmtId="0" fontId="20" fillId="0" borderId="14" xfId="0" applyFont="1" applyFill="1" applyBorder="1" applyAlignment="1">
      <alignment horizontal="left" wrapText="1" indent="1"/>
    </xf>
    <xf numFmtId="0" fontId="19" fillId="33" borderId="1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Continuous"/>
    </xf>
    <xf numFmtId="166" fontId="21" fillId="0" borderId="14" xfId="1" applyNumberFormat="1" applyFont="1" applyFill="1" applyBorder="1" applyAlignment="1">
      <alignment horizontal="right" wrapText="1"/>
    </xf>
    <xf numFmtId="166" fontId="19" fillId="0" borderId="14" xfId="1" applyNumberFormat="1" applyFont="1" applyFill="1" applyBorder="1" applyAlignment="1">
      <alignment horizontal="right" wrapText="1"/>
    </xf>
    <xf numFmtId="166" fontId="20" fillId="0" borderId="14" xfId="1" applyNumberFormat="1" applyFont="1" applyFill="1" applyBorder="1" applyAlignment="1">
      <alignment horizontal="right" wrapText="1"/>
    </xf>
    <xf numFmtId="166" fontId="19" fillId="0" borderId="14" xfId="1" applyNumberFormat="1" applyFont="1" applyFill="1" applyBorder="1" applyAlignment="1">
      <alignment horizontal="right"/>
    </xf>
    <xf numFmtId="0" fontId="20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wrapText="1"/>
    </xf>
  </cellXfs>
  <cellStyles count="128">
    <cellStyle name="_Sheet2" xfId="2"/>
    <cellStyle name="20% - Акцент1 2" xfId="3"/>
    <cellStyle name="20% - Акцент1 2 2" xfId="4"/>
    <cellStyle name="20% - Акцент1 2 2 2" xfId="92"/>
    <cellStyle name="20% - Акцент1 2 3" xfId="5"/>
    <cellStyle name="20% - Акцент1 2 3 2" xfId="93"/>
    <cellStyle name="20% - Акцент1 2 4" xfId="91"/>
    <cellStyle name="20% - Акцент2 2" xfId="6"/>
    <cellStyle name="20% - Акцент2 2 2" xfId="7"/>
    <cellStyle name="20% - Акцент2 2 2 2" xfId="95"/>
    <cellStyle name="20% - Акцент2 2 3" xfId="8"/>
    <cellStyle name="20% - Акцент2 2 3 2" xfId="96"/>
    <cellStyle name="20% - Акцент2 2 4" xfId="94"/>
    <cellStyle name="20% - Акцент3 2" xfId="9"/>
    <cellStyle name="20% - Акцент3 2 2" xfId="10"/>
    <cellStyle name="20% - Акцент3 2 2 2" xfId="98"/>
    <cellStyle name="20% - Акцент3 2 3" xfId="11"/>
    <cellStyle name="20% - Акцент3 2 3 2" xfId="99"/>
    <cellStyle name="20% - Акцент3 2 4" xfId="97"/>
    <cellStyle name="20% - Акцент4 2" xfId="12"/>
    <cellStyle name="20% - Акцент4 2 2" xfId="13"/>
    <cellStyle name="20% - Акцент4 2 2 2" xfId="101"/>
    <cellStyle name="20% - Акцент4 2 3" xfId="14"/>
    <cellStyle name="20% - Акцент4 2 3 2" xfId="102"/>
    <cellStyle name="20% - Акцент4 2 4" xfId="100"/>
    <cellStyle name="20% - Акцент5 2" xfId="15"/>
    <cellStyle name="20% - Акцент5 2 2" xfId="16"/>
    <cellStyle name="20% - Акцент5 2 2 2" xfId="104"/>
    <cellStyle name="20% - Акцент5 2 3" xfId="17"/>
    <cellStyle name="20% - Акцент5 2 3 2" xfId="105"/>
    <cellStyle name="20% - Акцент5 2 4" xfId="103"/>
    <cellStyle name="20% - Акцент6 2" xfId="18"/>
    <cellStyle name="20% - Акцент6 2 2" xfId="19"/>
    <cellStyle name="20% - Акцент6 2 2 2" xfId="107"/>
    <cellStyle name="20% - Акцент6 2 3" xfId="20"/>
    <cellStyle name="20% - Акцент6 2 3 2" xfId="108"/>
    <cellStyle name="20% - Акцент6 2 4" xfId="106"/>
    <cellStyle name="40% - Акцент1 2" xfId="21"/>
    <cellStyle name="40% - Акцент1 2 2" xfId="22"/>
    <cellStyle name="40% - Акцент1 2 2 2" xfId="110"/>
    <cellStyle name="40% - Акцент1 2 3" xfId="23"/>
    <cellStyle name="40% - Акцент1 2 3 2" xfId="111"/>
    <cellStyle name="40% - Акцент1 2 4" xfId="109"/>
    <cellStyle name="40% - Акцент2 2" xfId="24"/>
    <cellStyle name="40% - Акцент2 2 2" xfId="25"/>
    <cellStyle name="40% - Акцент2 2 2 2" xfId="113"/>
    <cellStyle name="40% - Акцент2 2 3" xfId="26"/>
    <cellStyle name="40% - Акцент2 2 3 2" xfId="114"/>
    <cellStyle name="40% - Акцент2 2 4" xfId="112"/>
    <cellStyle name="40% - Акцент3 2" xfId="27"/>
    <cellStyle name="40% - Акцент3 2 2" xfId="28"/>
    <cellStyle name="40% - Акцент3 2 2 2" xfId="116"/>
    <cellStyle name="40% - Акцент3 2 3" xfId="29"/>
    <cellStyle name="40% - Акцент3 2 3 2" xfId="117"/>
    <cellStyle name="40% - Акцент3 2 4" xfId="115"/>
    <cellStyle name="40% - Акцент4 2" xfId="30"/>
    <cellStyle name="40% - Акцент4 2 2" xfId="31"/>
    <cellStyle name="40% - Акцент4 2 2 2" xfId="119"/>
    <cellStyle name="40% - Акцент4 2 3" xfId="32"/>
    <cellStyle name="40% - Акцент4 2 3 2" xfId="120"/>
    <cellStyle name="40% - Акцент4 2 4" xfId="118"/>
    <cellStyle name="40% - Акцент5 2" xfId="33"/>
    <cellStyle name="40% - Акцент5 2 2" xfId="34"/>
    <cellStyle name="40% - Акцент5 2 2 2" xfId="122"/>
    <cellStyle name="40% - Акцент5 2 3" xfId="35"/>
    <cellStyle name="40% - Акцент5 2 3 2" xfId="123"/>
    <cellStyle name="40% - Акцент5 2 4" xfId="121"/>
    <cellStyle name="40% - Акцент6 2" xfId="36"/>
    <cellStyle name="40% - Акцент6 2 2" xfId="37"/>
    <cellStyle name="40% - Акцент6 2 2 2" xfId="125"/>
    <cellStyle name="40% - Акцент6 2 3" xfId="38"/>
    <cellStyle name="40% - Акцент6 2 3 2" xfId="126"/>
    <cellStyle name="40% - Акцент6 2 4" xfId="124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Calculation 2" xfId="45"/>
    <cellStyle name="Comma" xfId="1" builtinId="3"/>
    <cellStyle name="Comma 2" xfId="46"/>
    <cellStyle name="Comma 3" xfId="47"/>
    <cellStyle name="Comma 3 2" xfId="48"/>
    <cellStyle name="Comma 4" xfId="49"/>
    <cellStyle name="Comma 4 2" xfId="50"/>
    <cellStyle name="Comma 5" xfId="51"/>
    <cellStyle name="Comma 7" xfId="52"/>
    <cellStyle name="Input 2" xfId="53"/>
    <cellStyle name="Normal" xfId="0" builtinId="0"/>
    <cellStyle name="Normal 2" xfId="54"/>
    <cellStyle name="Normal 3" xfId="55"/>
    <cellStyle name="Normal 4" xfId="56"/>
    <cellStyle name="Normal 5" xfId="57"/>
    <cellStyle name="Normal 5 2" xfId="127"/>
    <cellStyle name="Output 2" xfId="58"/>
    <cellStyle name="Percent 2" xfId="59"/>
    <cellStyle name="Percent 3" xfId="60"/>
    <cellStyle name="SN_it" xfId="61"/>
    <cellStyle name="Style 1" xfId="62"/>
    <cellStyle name="Total 2" xfId="63"/>
    <cellStyle name="Акцент1 2" xfId="64"/>
    <cellStyle name="Акцент2 2" xfId="65"/>
    <cellStyle name="Акцент3 2" xfId="66"/>
    <cellStyle name="Акцент4 2" xfId="67"/>
    <cellStyle name="Акцент5 2" xfId="68"/>
    <cellStyle name="Акцент6 2" xfId="69"/>
    <cellStyle name="Ввод  2" xfId="70"/>
    <cellStyle name="Вывод 2" xfId="71"/>
    <cellStyle name="Вычисление 2" xfId="72"/>
    <cellStyle name="Заголовок 1 2" xfId="73"/>
    <cellStyle name="Заголовок 2 2" xfId="74"/>
    <cellStyle name="Заголовок 3 2" xfId="75"/>
    <cellStyle name="Заголовок 4 2" xfId="76"/>
    <cellStyle name="Итог 2" xfId="77"/>
    <cellStyle name="Контрольная ячейка 2" xfId="78"/>
    <cellStyle name="Название 2" xfId="79"/>
    <cellStyle name="Нейтральный 2" xfId="80"/>
    <cellStyle name="Обычный 2" xfId="81"/>
    <cellStyle name="Обычный 3" xfId="82"/>
    <cellStyle name="Обычный 4" xfId="83"/>
    <cellStyle name="Обычный 4 2" xfId="84"/>
    <cellStyle name="Плохой 2" xfId="85"/>
    <cellStyle name="Пояснение 2" xfId="86"/>
    <cellStyle name="Примечание 2" xfId="87"/>
    <cellStyle name="Связанная ячейка 2" xfId="88"/>
    <cellStyle name="Текст предупреждения 2" xfId="89"/>
    <cellStyle name="Хороший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/Press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-22"/>
      <sheetName val="February-22"/>
      <sheetName val="March-22"/>
      <sheetName val="April-22"/>
      <sheetName val="May-22"/>
      <sheetName val="June-22"/>
      <sheetName val="July-22"/>
      <sheetName val="August-22"/>
      <sheetName val="September-2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0">
          <cell r="S70">
            <v>172147.39584000001</v>
          </cell>
        </row>
        <row r="75">
          <cell r="S75">
            <v>-86309.653340000004</v>
          </cell>
        </row>
        <row r="82">
          <cell r="S82">
            <v>-10575.572529999998</v>
          </cell>
        </row>
        <row r="86">
          <cell r="S86">
            <v>-126697.1042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showGridLines="0" tabSelected="1" zoomScaleNormal="100" workbookViewId="0">
      <selection activeCell="A2" sqref="A2"/>
    </sheetView>
  </sheetViews>
  <sheetFormatPr defaultRowHeight="13.5" x14ac:dyDescent="0.25"/>
  <cols>
    <col min="1" max="1" width="44.7109375" style="1" customWidth="1"/>
    <col min="2" max="4" width="14.28515625" style="1" customWidth="1"/>
    <col min="5" max="5" width="13.7109375" style="1" bestFit="1" customWidth="1"/>
    <col min="6" max="7" width="13.7109375" style="1" customWidth="1"/>
    <col min="8" max="9" width="14.5703125" style="1" bestFit="1" customWidth="1"/>
    <col min="10" max="10" width="14.5703125" style="1" customWidth="1"/>
    <col min="11" max="12" width="14.42578125" style="1" customWidth="1"/>
    <col min="13" max="16384" width="9.140625" style="1"/>
  </cols>
  <sheetData>
    <row r="1" spans="1:12" ht="16.5" x14ac:dyDescent="0.25">
      <c r="A1" s="4" t="s">
        <v>0</v>
      </c>
      <c r="B1" s="4"/>
      <c r="C1" s="17"/>
      <c r="D1" s="17"/>
      <c r="E1" s="12"/>
      <c r="F1" s="12"/>
      <c r="G1" s="12"/>
      <c r="H1" s="12"/>
      <c r="I1" s="12"/>
      <c r="J1" s="12"/>
      <c r="K1" s="12"/>
      <c r="L1" s="12"/>
    </row>
    <row r="2" spans="1:12" ht="30" customHeight="1" x14ac:dyDescent="0.25">
      <c r="A2" s="4" t="s">
        <v>44</v>
      </c>
      <c r="B2" s="4"/>
      <c r="C2" s="17"/>
      <c r="D2" s="17"/>
      <c r="E2" s="12"/>
      <c r="F2" s="12"/>
      <c r="G2" s="12"/>
      <c r="H2" s="12"/>
      <c r="I2" s="12"/>
      <c r="J2" s="12"/>
      <c r="K2" s="12"/>
      <c r="L2" s="12"/>
    </row>
    <row r="3" spans="1:12" ht="16.5" x14ac:dyDescent="0.25">
      <c r="A3" s="4" t="s">
        <v>1</v>
      </c>
      <c r="B3" s="4"/>
      <c r="C3" s="17"/>
      <c r="D3" s="17"/>
      <c r="E3" s="12"/>
      <c r="F3" s="12"/>
      <c r="G3" s="12"/>
      <c r="H3" s="12"/>
      <c r="I3" s="12"/>
      <c r="J3" s="12"/>
      <c r="K3" s="12"/>
      <c r="L3" s="12"/>
    </row>
    <row r="5" spans="1:12" s="2" customFormat="1" ht="28.5" x14ac:dyDescent="0.25">
      <c r="A5" s="5"/>
      <c r="B5" s="11" t="s">
        <v>2</v>
      </c>
      <c r="C5" s="11" t="s">
        <v>41</v>
      </c>
      <c r="D5" s="11" t="s">
        <v>42</v>
      </c>
      <c r="E5" s="11" t="s">
        <v>43</v>
      </c>
      <c r="F5" s="11" t="s">
        <v>46</v>
      </c>
      <c r="G5" s="11" t="s">
        <v>47</v>
      </c>
      <c r="H5" s="11" t="s">
        <v>48</v>
      </c>
      <c r="I5" s="11" t="s">
        <v>49</v>
      </c>
      <c r="J5" s="11" t="s">
        <v>50</v>
      </c>
      <c r="K5" s="11" t="s">
        <v>51</v>
      </c>
      <c r="L5" s="11" t="s">
        <v>52</v>
      </c>
    </row>
    <row r="6" spans="1:12" ht="16.5" x14ac:dyDescent="0.3">
      <c r="A6" s="6" t="s">
        <v>3</v>
      </c>
      <c r="B6" s="13">
        <f t="shared" ref="B6:H6" si="0">B7+B20+B21</f>
        <v>149666.49146600004</v>
      </c>
      <c r="C6" s="13">
        <f t="shared" si="0"/>
        <v>271943.86402000004</v>
      </c>
      <c r="D6" s="13">
        <f t="shared" si="0"/>
        <v>425491.307263</v>
      </c>
      <c r="E6" s="13">
        <f t="shared" si="0"/>
        <v>664821.21139999991</v>
      </c>
      <c r="F6" s="13">
        <f t="shared" si="0"/>
        <v>804674.26921000006</v>
      </c>
      <c r="G6" s="13">
        <f t="shared" si="0"/>
        <v>982760.08900000015</v>
      </c>
      <c r="H6" s="13">
        <f t="shared" si="0"/>
        <v>1156836.7585</v>
      </c>
      <c r="I6" s="13">
        <f t="shared" ref="I6:J6" si="1">I7+I20+I21</f>
        <v>1311858.7150709999</v>
      </c>
      <c r="J6" s="13">
        <f t="shared" si="1"/>
        <v>1500770.2382509999</v>
      </c>
      <c r="K6" s="13">
        <f t="shared" ref="K6:L6" si="2">K7+K20+K21</f>
        <v>1662523.1728039999</v>
      </c>
      <c r="L6" s="13">
        <f t="shared" si="2"/>
        <v>1834166.6046570002</v>
      </c>
    </row>
    <row r="7" spans="1:12" ht="15" customHeight="1" x14ac:dyDescent="0.25">
      <c r="A7" s="7" t="s">
        <v>4</v>
      </c>
      <c r="B7" s="14">
        <f t="shared" ref="B7:H7" si="3">B8+B19</f>
        <v>144162.59246600003</v>
      </c>
      <c r="C7" s="14">
        <f t="shared" si="3"/>
        <v>254698.86230000004</v>
      </c>
      <c r="D7" s="14">
        <f t="shared" si="3"/>
        <v>400555.01477499999</v>
      </c>
      <c r="E7" s="14">
        <f t="shared" si="3"/>
        <v>631817.45195999998</v>
      </c>
      <c r="F7" s="14">
        <f t="shared" si="3"/>
        <v>761825.07056999998</v>
      </c>
      <c r="G7" s="14">
        <f t="shared" si="3"/>
        <v>927899.41157400014</v>
      </c>
      <c r="H7" s="14">
        <f t="shared" si="3"/>
        <v>1086663.9296349999</v>
      </c>
      <c r="I7" s="14">
        <f t="shared" ref="I7:J7" si="4">I8+I19</f>
        <v>1232145.6895109999</v>
      </c>
      <c r="J7" s="14">
        <f t="shared" si="4"/>
        <v>1405766.2986610001</v>
      </c>
      <c r="K7" s="14">
        <f t="shared" ref="K7:L7" si="5">K8+K19</f>
        <v>1559186.491254</v>
      </c>
      <c r="L7" s="14">
        <f t="shared" si="5"/>
        <v>1712633.1545230001</v>
      </c>
    </row>
    <row r="8" spans="1:12" ht="14.25" x14ac:dyDescent="0.25">
      <c r="A8" s="8" t="s">
        <v>5</v>
      </c>
      <c r="B8" s="14">
        <f t="shared" ref="B8:H8" si="6">SUM(B9:B18)</f>
        <v>135856.83104600004</v>
      </c>
      <c r="C8" s="14">
        <f t="shared" si="6"/>
        <v>239339.61585400003</v>
      </c>
      <c r="D8" s="14">
        <f t="shared" si="6"/>
        <v>376812.25624199997</v>
      </c>
      <c r="E8" s="14">
        <f t="shared" si="6"/>
        <v>597295.89410000003</v>
      </c>
      <c r="F8" s="14">
        <f t="shared" si="6"/>
        <v>714542.80622999999</v>
      </c>
      <c r="G8" s="14">
        <f t="shared" si="6"/>
        <v>867801.12617400009</v>
      </c>
      <c r="H8" s="14">
        <f t="shared" si="6"/>
        <v>1017837.2912869999</v>
      </c>
      <c r="I8" s="14">
        <f t="shared" ref="I8:J8" si="7">SUM(I9:I18)</f>
        <v>1152070.6277669999</v>
      </c>
      <c r="J8" s="14">
        <f t="shared" si="7"/>
        <v>1315045.282445</v>
      </c>
      <c r="K8" s="14">
        <f t="shared" ref="K8:L8" si="8">SUM(K9:K18)</f>
        <v>1463413.2539939999</v>
      </c>
      <c r="L8" s="14">
        <f t="shared" si="8"/>
        <v>1612390.616226</v>
      </c>
    </row>
    <row r="9" spans="1:12" x14ac:dyDescent="0.25">
      <c r="A9" s="9" t="s">
        <v>11</v>
      </c>
      <c r="B9" s="15">
        <v>53385.01756</v>
      </c>
      <c r="C9" s="15">
        <v>100376.21440000001</v>
      </c>
      <c r="D9" s="15">
        <v>142110.67645</v>
      </c>
      <c r="E9" s="15">
        <v>185131.04618</v>
      </c>
      <c r="F9" s="15">
        <v>234810.51828999998</v>
      </c>
      <c r="G9" s="15">
        <v>287764.18326600001</v>
      </c>
      <c r="H9" s="15">
        <v>339843.47992000001</v>
      </c>
      <c r="I9" s="15">
        <v>403374.35935000004</v>
      </c>
      <c r="J9" s="15">
        <v>468068.51984399999</v>
      </c>
      <c r="K9" s="15">
        <v>525118.62586999999</v>
      </c>
      <c r="L9" s="15">
        <v>595090.19791999995</v>
      </c>
    </row>
    <row r="10" spans="1:12" x14ac:dyDescent="0.25">
      <c r="A10" s="9" t="s">
        <v>12</v>
      </c>
      <c r="B10" s="15">
        <v>14773.238289999999</v>
      </c>
      <c r="C10" s="15">
        <v>19758.284194</v>
      </c>
      <c r="D10" s="15">
        <v>23891.991404</v>
      </c>
      <c r="E10" s="15">
        <v>30578.935140000001</v>
      </c>
      <c r="F10" s="15">
        <v>39372.243869999998</v>
      </c>
      <c r="G10" s="15">
        <v>49293.285163</v>
      </c>
      <c r="H10" s="15">
        <v>62303.234659999995</v>
      </c>
      <c r="I10" s="15">
        <v>73498.71768999999</v>
      </c>
      <c r="J10" s="15">
        <v>85147.088099999994</v>
      </c>
      <c r="K10" s="15">
        <v>95779.7886</v>
      </c>
      <c r="L10" s="15">
        <v>109744.22159</v>
      </c>
    </row>
    <row r="11" spans="1:12" x14ac:dyDescent="0.25">
      <c r="A11" s="9" t="s">
        <v>13</v>
      </c>
      <c r="B11" s="15">
        <v>4839.2820599999995</v>
      </c>
      <c r="C11" s="15">
        <v>7695.7120000000004</v>
      </c>
      <c r="D11" s="15">
        <v>37819.962122000004</v>
      </c>
      <c r="E11" s="15">
        <v>136261.17477399998</v>
      </c>
      <c r="F11" s="15">
        <v>142771.35009999998</v>
      </c>
      <c r="G11" s="15">
        <v>162626.63409000001</v>
      </c>
      <c r="H11" s="15">
        <v>168284.86231</v>
      </c>
      <c r="I11" s="15">
        <v>170278.57644</v>
      </c>
      <c r="J11" s="15">
        <v>192510.212271</v>
      </c>
      <c r="K11" s="15">
        <v>197177.61213999998</v>
      </c>
      <c r="L11" s="15">
        <v>200671.97086199999</v>
      </c>
    </row>
    <row r="12" spans="1:12" x14ac:dyDescent="0.25">
      <c r="A12" s="9" t="s">
        <v>14</v>
      </c>
      <c r="B12" s="15">
        <v>6066.6592499999997</v>
      </c>
      <c r="C12" s="15">
        <v>12506.38414</v>
      </c>
      <c r="D12" s="15">
        <v>13393.51338</v>
      </c>
      <c r="E12" s="15">
        <v>14217.08358</v>
      </c>
      <c r="F12" s="15">
        <v>14756.698910000001</v>
      </c>
      <c r="G12" s="15">
        <v>15483.748309999999</v>
      </c>
      <c r="H12" s="15">
        <v>32466.4257</v>
      </c>
      <c r="I12" s="15">
        <v>36522.849860000002</v>
      </c>
      <c r="J12" s="15">
        <v>34506.417714000003</v>
      </c>
      <c r="K12" s="15">
        <v>42456.620560000003</v>
      </c>
      <c r="L12" s="15">
        <v>50857.609649999999</v>
      </c>
    </row>
    <row r="13" spans="1:12" x14ac:dyDescent="0.25">
      <c r="A13" s="9" t="s">
        <v>15</v>
      </c>
      <c r="B13" s="15">
        <v>43937.423254000001</v>
      </c>
      <c r="C13" s="15">
        <v>76534.408970000004</v>
      </c>
      <c r="D13" s="15">
        <v>112587.84921</v>
      </c>
      <c r="E13" s="15">
        <v>148618.0864</v>
      </c>
      <c r="F13" s="15">
        <v>187018.67191999999</v>
      </c>
      <c r="G13" s="15">
        <v>227253.91836000001</v>
      </c>
      <c r="H13" s="15">
        <v>265120.66481599997</v>
      </c>
      <c r="I13" s="15">
        <v>306151.74550700001</v>
      </c>
      <c r="J13" s="15">
        <v>348547.72480000003</v>
      </c>
      <c r="K13" s="15">
        <v>386558.70311</v>
      </c>
      <c r="L13" s="15">
        <v>426773.23976999999</v>
      </c>
    </row>
    <row r="14" spans="1:12" x14ac:dyDescent="0.25">
      <c r="A14" s="9" t="s">
        <v>16</v>
      </c>
      <c r="B14" s="15">
        <v>8442.3801899999999</v>
      </c>
      <c r="C14" s="15">
        <v>9302.5773200000003</v>
      </c>
      <c r="D14" s="15">
        <v>9880.5571999999993</v>
      </c>
      <c r="E14" s="15">
        <v>17014.477252999997</v>
      </c>
      <c r="F14" s="15">
        <v>17906.358499999998</v>
      </c>
      <c r="G14" s="15">
        <v>18281.47507</v>
      </c>
      <c r="H14" s="15">
        <v>27538.630834</v>
      </c>
      <c r="I14" s="15">
        <v>28500.439699999999</v>
      </c>
      <c r="J14" s="15">
        <v>28995.507656999998</v>
      </c>
      <c r="K14" s="15">
        <v>39232.029579999995</v>
      </c>
      <c r="L14" s="15">
        <v>40154.560389999999</v>
      </c>
    </row>
    <row r="15" spans="1:12" ht="27" x14ac:dyDescent="0.25">
      <c r="A15" s="9" t="s">
        <v>17</v>
      </c>
      <c r="B15" s="15">
        <v>5162.2807699999994</v>
      </c>
      <c r="C15" s="15">
        <v>9732.6739199999993</v>
      </c>
      <c r="D15" s="15">
        <v>14442.143029999999</v>
      </c>
      <c r="E15" s="15">
        <v>19728.50243</v>
      </c>
      <c r="F15" s="15">
        <v>24664.43982</v>
      </c>
      <c r="G15" s="15">
        <v>29765.74812</v>
      </c>
      <c r="H15" s="15">
        <v>35313.035400000001</v>
      </c>
      <c r="I15" s="15">
        <v>40865.590619999995</v>
      </c>
      <c r="J15" s="15">
        <v>46552.54032</v>
      </c>
      <c r="K15" s="15">
        <v>52282.916549999994</v>
      </c>
      <c r="L15" s="15">
        <v>58055.459969999996</v>
      </c>
    </row>
    <row r="16" spans="1:12" ht="27" x14ac:dyDescent="0.25">
      <c r="A16" s="9" t="s">
        <v>18</v>
      </c>
      <c r="B16" s="15">
        <v>-5611.3665279999996</v>
      </c>
      <c r="C16" s="15">
        <v>-4962.5208400000001</v>
      </c>
      <c r="D16" s="15">
        <v>10446.066439999999</v>
      </c>
      <c r="E16" s="15">
        <v>29059.09964</v>
      </c>
      <c r="F16" s="15">
        <v>32775.138180000002</v>
      </c>
      <c r="G16" s="15">
        <v>52943.738210000003</v>
      </c>
      <c r="H16" s="15">
        <v>57596.989072999997</v>
      </c>
      <c r="I16" s="15">
        <v>58130.838659999994</v>
      </c>
      <c r="J16" s="15">
        <v>71479.153885000007</v>
      </c>
      <c r="K16" s="15">
        <v>79947.720730000001</v>
      </c>
      <c r="L16" s="15">
        <v>81257.92164</v>
      </c>
    </row>
    <row r="17" spans="1:12" x14ac:dyDescent="0.25">
      <c r="A17" s="9" t="s">
        <v>19</v>
      </c>
      <c r="B17" s="15">
        <v>4862.8151100000005</v>
      </c>
      <c r="C17" s="15">
        <v>8413.0194199999987</v>
      </c>
      <c r="D17" s="15">
        <v>12257.538056000001</v>
      </c>
      <c r="E17" s="15">
        <v>16707.801962999998</v>
      </c>
      <c r="F17" s="15">
        <v>20488.768650000002</v>
      </c>
      <c r="G17" s="15">
        <v>24413.729520000001</v>
      </c>
      <c r="H17" s="15">
        <v>29399.088454000001</v>
      </c>
      <c r="I17" s="15">
        <v>34779.002850000004</v>
      </c>
      <c r="J17" s="15">
        <v>39272.230503999999</v>
      </c>
      <c r="K17" s="15">
        <v>44901.083903999999</v>
      </c>
      <c r="L17" s="15">
        <v>49829.428224000003</v>
      </c>
    </row>
    <row r="18" spans="1:12" ht="27" x14ac:dyDescent="0.25">
      <c r="A18" s="9" t="s">
        <v>20</v>
      </c>
      <c r="B18" s="15">
        <v>-0.89890999999999999</v>
      </c>
      <c r="C18" s="15">
        <v>-17.13767</v>
      </c>
      <c r="D18" s="15">
        <v>-18.041049999999998</v>
      </c>
      <c r="E18" s="15">
        <v>-20.31326</v>
      </c>
      <c r="F18" s="15">
        <v>-21.382009999999998</v>
      </c>
      <c r="G18" s="15">
        <v>-25.333935</v>
      </c>
      <c r="H18" s="15">
        <v>-29.119880000000002</v>
      </c>
      <c r="I18" s="15">
        <v>-31.492909999999998</v>
      </c>
      <c r="J18" s="15">
        <v>-34.112650000000002</v>
      </c>
      <c r="K18" s="15">
        <v>-41.847050000000003</v>
      </c>
      <c r="L18" s="15">
        <v>-43.993790000000004</v>
      </c>
    </row>
    <row r="19" spans="1:12" ht="14.25" customHeight="1" x14ac:dyDescent="0.25">
      <c r="A19" s="8" t="s">
        <v>6</v>
      </c>
      <c r="B19" s="14">
        <v>8305.7614200000007</v>
      </c>
      <c r="C19" s="14">
        <v>15359.246446000001</v>
      </c>
      <c r="D19" s="14">
        <v>23742.758533</v>
      </c>
      <c r="E19" s="14">
        <v>34521.557860000001</v>
      </c>
      <c r="F19" s="14">
        <v>47282.264340000002</v>
      </c>
      <c r="G19" s="14">
        <v>60098.285400000001</v>
      </c>
      <c r="H19" s="14">
        <v>68826.638348000008</v>
      </c>
      <c r="I19" s="14">
        <v>80075.061744000006</v>
      </c>
      <c r="J19" s="14">
        <v>90721.016216000004</v>
      </c>
      <c r="K19" s="14">
        <v>95773.237260000009</v>
      </c>
      <c r="L19" s="14">
        <v>100242.53829700001</v>
      </c>
    </row>
    <row r="20" spans="1:12" ht="14.25" x14ac:dyDescent="0.25">
      <c r="A20" s="7" t="s">
        <v>7</v>
      </c>
      <c r="B20" s="14">
        <v>468.61723999999998</v>
      </c>
      <c r="C20" s="14">
        <v>1067.32752</v>
      </c>
      <c r="D20" s="14">
        <v>1308.1742200000001</v>
      </c>
      <c r="E20" s="14">
        <v>2270.3001899999999</v>
      </c>
      <c r="F20" s="14">
        <v>2995.4387400000001</v>
      </c>
      <c r="G20" s="14">
        <v>4382.8258500000002</v>
      </c>
      <c r="H20" s="14">
        <v>11021.965349999999</v>
      </c>
      <c r="I20" s="14">
        <v>11630.48012</v>
      </c>
      <c r="J20" s="14">
        <v>12648.786189999999</v>
      </c>
      <c r="K20" s="14">
        <v>12910.092059999999</v>
      </c>
      <c r="L20" s="14">
        <v>13700.479670000001</v>
      </c>
    </row>
    <row r="21" spans="1:12" ht="14.25" x14ac:dyDescent="0.25">
      <c r="A21" s="7" t="s">
        <v>8</v>
      </c>
      <c r="B21" s="14">
        <v>5035.2817599999998</v>
      </c>
      <c r="C21" s="14">
        <v>16177.674199999999</v>
      </c>
      <c r="D21" s="14">
        <v>23628.118267999998</v>
      </c>
      <c r="E21" s="14">
        <v>30733.45925</v>
      </c>
      <c r="F21" s="14">
        <v>39853.759900000005</v>
      </c>
      <c r="G21" s="14">
        <v>50477.851576000001</v>
      </c>
      <c r="H21" s="14">
        <v>59150.863515000005</v>
      </c>
      <c r="I21" s="14">
        <v>68082.545440000002</v>
      </c>
      <c r="J21" s="14">
        <v>82355.15340000001</v>
      </c>
      <c r="K21" s="14">
        <v>90426.589489999998</v>
      </c>
      <c r="L21" s="14">
        <v>107832.970464</v>
      </c>
    </row>
    <row r="22" spans="1:12" ht="14.25" x14ac:dyDescent="0.25">
      <c r="A22" s="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16.5" x14ac:dyDescent="0.3">
      <c r="A23" s="6" t="s">
        <v>9</v>
      </c>
      <c r="B23" s="13">
        <f t="shared" ref="B23:H23" si="9">B24+B36</f>
        <v>88683.195659999983</v>
      </c>
      <c r="C23" s="13">
        <f t="shared" si="9"/>
        <v>231223.26247000002</v>
      </c>
      <c r="D23" s="13">
        <f t="shared" si="9"/>
        <v>396816.70243</v>
      </c>
      <c r="E23" s="13">
        <f t="shared" si="9"/>
        <v>609117.72086</v>
      </c>
      <c r="F23" s="13">
        <f t="shared" si="9"/>
        <v>758326.03945999988</v>
      </c>
      <c r="G23" s="13">
        <f t="shared" si="9"/>
        <v>910346.89365999994</v>
      </c>
      <c r="H23" s="13">
        <f t="shared" si="9"/>
        <v>1094877.4335200002</v>
      </c>
      <c r="I23" s="13">
        <f t="shared" ref="I23:J23" si="10">I24+I36</f>
        <v>1258150.0016300001</v>
      </c>
      <c r="J23" s="13">
        <f t="shared" si="10"/>
        <v>1449335.3039800001</v>
      </c>
      <c r="K23" s="13">
        <f t="shared" ref="K23:L23" si="11">K24+K36</f>
        <v>1675479.1732899998</v>
      </c>
      <c r="L23" s="13">
        <f t="shared" si="11"/>
        <v>1920488.6921700002</v>
      </c>
    </row>
    <row r="24" spans="1:12" ht="14.25" x14ac:dyDescent="0.25">
      <c r="A24" s="7" t="s">
        <v>10</v>
      </c>
      <c r="B24" s="14">
        <f t="shared" ref="B24:H24" si="12">B25+B26+B27+B30+B31+B32+B35</f>
        <v>81458.409309999988</v>
      </c>
      <c r="C24" s="14">
        <f t="shared" si="12"/>
        <v>214098.13318</v>
      </c>
      <c r="D24" s="14">
        <f t="shared" si="12"/>
        <v>362168.90087000001</v>
      </c>
      <c r="E24" s="14">
        <f t="shared" si="12"/>
        <v>542391.07545</v>
      </c>
      <c r="F24" s="14">
        <f t="shared" si="12"/>
        <v>680745.11009999993</v>
      </c>
      <c r="G24" s="14">
        <f t="shared" si="12"/>
        <v>813293.83470999997</v>
      </c>
      <c r="H24" s="14">
        <f t="shared" si="12"/>
        <v>979376.0263400001</v>
      </c>
      <c r="I24" s="14">
        <f t="shared" ref="I24:J24" si="13">I25+I26+I27+I30+I31+I32+I35</f>
        <v>1111584.4736500001</v>
      </c>
      <c r="J24" s="14">
        <f t="shared" si="13"/>
        <v>1275464.89839</v>
      </c>
      <c r="K24" s="14">
        <f t="shared" ref="K24:L24" si="14">K25+K26+K27+K30+K31+K32+K35</f>
        <v>1474269.6339699998</v>
      </c>
      <c r="L24" s="14">
        <f t="shared" si="14"/>
        <v>1625120.0622700001</v>
      </c>
    </row>
    <row r="25" spans="1:12" x14ac:dyDescent="0.25">
      <c r="A25" s="10" t="s">
        <v>21</v>
      </c>
      <c r="B25" s="15">
        <v>6521.9414100000004</v>
      </c>
      <c r="C25" s="15">
        <v>20543.784489999998</v>
      </c>
      <c r="D25" s="15">
        <v>35269.748729999999</v>
      </c>
      <c r="E25" s="15">
        <v>49628.677130000004</v>
      </c>
      <c r="F25" s="15">
        <v>66767.601779999997</v>
      </c>
      <c r="G25" s="15">
        <v>81981.633659999992</v>
      </c>
      <c r="H25" s="15">
        <v>99853.710500000001</v>
      </c>
      <c r="I25" s="15">
        <v>115302.9546</v>
      </c>
      <c r="J25" s="15">
        <v>130061.20837000001</v>
      </c>
      <c r="K25" s="15">
        <v>144729.76272</v>
      </c>
      <c r="L25" s="15">
        <v>162444.81918000002</v>
      </c>
    </row>
    <row r="26" spans="1:12" ht="15" customHeight="1" x14ac:dyDescent="0.25">
      <c r="A26" s="10" t="s">
        <v>22</v>
      </c>
      <c r="B26" s="15">
        <v>2188.97003</v>
      </c>
      <c r="C26" s="15">
        <v>15449.1793</v>
      </c>
      <c r="D26" s="15">
        <v>27354.259410000002</v>
      </c>
      <c r="E26" s="15">
        <v>42292.764590000006</v>
      </c>
      <c r="F26" s="15">
        <v>55103.406339999994</v>
      </c>
      <c r="G26" s="15">
        <v>68208.451479999989</v>
      </c>
      <c r="H26" s="15">
        <v>86771.060299999997</v>
      </c>
      <c r="I26" s="15">
        <v>103143.64141</v>
      </c>
      <c r="J26" s="15">
        <v>123464.93025</v>
      </c>
      <c r="K26" s="15">
        <v>146004.74469999998</v>
      </c>
      <c r="L26" s="15">
        <v>170006.67636999997</v>
      </c>
    </row>
    <row r="27" spans="1:12" x14ac:dyDescent="0.25">
      <c r="A27" s="10" t="s">
        <v>23</v>
      </c>
      <c r="B27" s="15">
        <f t="shared" ref="B27:H27" si="15">B28+B29</f>
        <v>8974.2975200000001</v>
      </c>
      <c r="C27" s="15">
        <f t="shared" si="15"/>
        <v>15594.053159999999</v>
      </c>
      <c r="D27" s="15">
        <f t="shared" si="15"/>
        <v>39150.778880000005</v>
      </c>
      <c r="E27" s="15">
        <f t="shared" si="15"/>
        <v>87899.243560000003</v>
      </c>
      <c r="F27" s="15">
        <f t="shared" si="15"/>
        <v>95290.240859999991</v>
      </c>
      <c r="G27" s="15">
        <f t="shared" si="15"/>
        <v>96863.854590000003</v>
      </c>
      <c r="H27" s="15">
        <f t="shared" si="15"/>
        <v>104404.30660000001</v>
      </c>
      <c r="I27" s="15">
        <f t="shared" ref="I27:J27" si="16">I28+I29</f>
        <v>110778.26983</v>
      </c>
      <c r="J27" s="15">
        <f t="shared" si="16"/>
        <v>132180.62044999999</v>
      </c>
      <c r="K27" s="15">
        <f t="shared" ref="K27:L27" si="17">K28+K29</f>
        <v>186419.01188999999</v>
      </c>
      <c r="L27" s="15">
        <f t="shared" si="17"/>
        <v>195552.10141</v>
      </c>
    </row>
    <row r="28" spans="1:12" x14ac:dyDescent="0.25">
      <c r="A28" s="9" t="s">
        <v>24</v>
      </c>
      <c r="B28" s="15">
        <v>776.73705000000007</v>
      </c>
      <c r="C28" s="15">
        <v>4481.41525</v>
      </c>
      <c r="D28" s="15">
        <v>12382.747460000001</v>
      </c>
      <c r="E28" s="15">
        <v>60153.326229999999</v>
      </c>
      <c r="F28" s="15">
        <v>60463.515350000001</v>
      </c>
      <c r="G28" s="15">
        <v>60588.739950000003</v>
      </c>
      <c r="H28" s="15">
        <v>60777.521359999999</v>
      </c>
      <c r="I28" s="15">
        <v>64033.46024</v>
      </c>
      <c r="J28" s="15">
        <v>72379.192739999999</v>
      </c>
      <c r="K28" s="15">
        <v>125517.30856999999</v>
      </c>
      <c r="L28" s="15">
        <v>125421.87570999999</v>
      </c>
    </row>
    <row r="29" spans="1:12" x14ac:dyDescent="0.25">
      <c r="A29" s="9" t="s">
        <v>25</v>
      </c>
      <c r="B29" s="15">
        <v>8197.5604700000004</v>
      </c>
      <c r="C29" s="15">
        <v>11112.637909999999</v>
      </c>
      <c r="D29" s="15">
        <v>26768.031420000003</v>
      </c>
      <c r="E29" s="15">
        <v>27745.917329999997</v>
      </c>
      <c r="F29" s="15">
        <v>34826.725509999997</v>
      </c>
      <c r="G29" s="15">
        <v>36275.11464</v>
      </c>
      <c r="H29" s="15">
        <v>43626.785240000005</v>
      </c>
      <c r="I29" s="15">
        <v>46744.809590000004</v>
      </c>
      <c r="J29" s="15">
        <v>59801.427710000004</v>
      </c>
      <c r="K29" s="15">
        <v>60901.703320000001</v>
      </c>
      <c r="L29" s="15">
        <v>70130.22570000001</v>
      </c>
    </row>
    <row r="30" spans="1:12" x14ac:dyDescent="0.25">
      <c r="A30" s="10" t="s">
        <v>26</v>
      </c>
      <c r="B30" s="15">
        <v>1.2</v>
      </c>
      <c r="C30" s="15">
        <v>14352.976960000002</v>
      </c>
      <c r="D30" s="15">
        <v>27237.567129999999</v>
      </c>
      <c r="E30" s="15">
        <v>40067.770270000001</v>
      </c>
      <c r="F30" s="15">
        <v>53479.356619999999</v>
      </c>
      <c r="G30" s="15">
        <v>66407.455090000003</v>
      </c>
      <c r="H30" s="15">
        <v>91217.599719999998</v>
      </c>
      <c r="I30" s="15">
        <v>99767.084269999992</v>
      </c>
      <c r="J30" s="15">
        <v>112367.58465999999</v>
      </c>
      <c r="K30" s="15">
        <v>122540.50495</v>
      </c>
      <c r="L30" s="15">
        <v>131665.77269000001</v>
      </c>
    </row>
    <row r="31" spans="1:12" x14ac:dyDescent="0.25">
      <c r="A31" s="10" t="s">
        <v>27</v>
      </c>
      <c r="B31" s="15">
        <v>8515.878639999999</v>
      </c>
      <c r="C31" s="15">
        <v>27149.616609999997</v>
      </c>
      <c r="D31" s="15">
        <v>44808.879529999998</v>
      </c>
      <c r="E31" s="15">
        <v>63329.500520000001</v>
      </c>
      <c r="F31" s="15">
        <v>80547.445130000007</v>
      </c>
      <c r="G31" s="15">
        <v>97038.836640000009</v>
      </c>
      <c r="H31" s="15">
        <v>118179.68076000002</v>
      </c>
      <c r="I31" s="15">
        <v>136780.87312999999</v>
      </c>
      <c r="J31" s="15">
        <v>158477.16849000001</v>
      </c>
      <c r="K31" s="15">
        <v>177476.79791999998</v>
      </c>
      <c r="L31" s="15">
        <v>200037.37169999996</v>
      </c>
    </row>
    <row r="32" spans="1:12" ht="27" x14ac:dyDescent="0.25">
      <c r="A32" s="10" t="s">
        <v>28</v>
      </c>
      <c r="B32" s="15">
        <f t="shared" ref="B32:H32" si="18">B33+B34</f>
        <v>45704.397239999991</v>
      </c>
      <c r="C32" s="15">
        <f t="shared" si="18"/>
        <v>92497.097370000003</v>
      </c>
      <c r="D32" s="15">
        <f t="shared" si="18"/>
        <v>141071.91252000001</v>
      </c>
      <c r="E32" s="15">
        <f t="shared" si="18"/>
        <v>190291.24400999999</v>
      </c>
      <c r="F32" s="15">
        <f t="shared" si="18"/>
        <v>238087.97243000002</v>
      </c>
      <c r="G32" s="15">
        <f t="shared" si="18"/>
        <v>286636.65802999999</v>
      </c>
      <c r="H32" s="15">
        <f t="shared" si="18"/>
        <v>346977.66378</v>
      </c>
      <c r="I32" s="15">
        <f t="shared" ref="I32:J32" si="19">I33+I34</f>
        <v>394530.49401999998</v>
      </c>
      <c r="J32" s="15">
        <f t="shared" si="19"/>
        <v>446946.42833000002</v>
      </c>
      <c r="K32" s="15">
        <f t="shared" ref="K32:L32" si="20">K33+K34</f>
        <v>502425.95906000002</v>
      </c>
      <c r="L32" s="15">
        <f t="shared" si="20"/>
        <v>548261.56810999999</v>
      </c>
    </row>
    <row r="33" spans="1:12" ht="15" customHeight="1" x14ac:dyDescent="0.25">
      <c r="A33" s="9" t="s">
        <v>29</v>
      </c>
      <c r="B33" s="15">
        <v>11436.063330000001</v>
      </c>
      <c r="C33" s="15">
        <v>26798.77116</v>
      </c>
      <c r="D33" s="15">
        <v>43591.345370000003</v>
      </c>
      <c r="E33" s="15">
        <v>60111.243539999996</v>
      </c>
      <c r="F33" s="15">
        <v>76020.060070000007</v>
      </c>
      <c r="G33" s="15">
        <v>92112.554039999988</v>
      </c>
      <c r="H33" s="15">
        <v>112163.35326</v>
      </c>
      <c r="I33" s="15">
        <v>126758.18597000001</v>
      </c>
      <c r="J33" s="15">
        <v>142154.44392000002</v>
      </c>
      <c r="K33" s="15">
        <v>161734.87402000002</v>
      </c>
      <c r="L33" s="15">
        <v>177410.12621000002</v>
      </c>
    </row>
    <row r="34" spans="1:12" x14ac:dyDescent="0.25">
      <c r="A34" s="9" t="s">
        <v>30</v>
      </c>
      <c r="B34" s="15">
        <v>34268.333909999994</v>
      </c>
      <c r="C34" s="15">
        <v>65698.326209999999</v>
      </c>
      <c r="D34" s="15">
        <v>97480.567150000003</v>
      </c>
      <c r="E34" s="15">
        <v>130180.00047</v>
      </c>
      <c r="F34" s="15">
        <v>162067.91236000002</v>
      </c>
      <c r="G34" s="15">
        <v>194524.10399</v>
      </c>
      <c r="H34" s="15">
        <v>234814.31052</v>
      </c>
      <c r="I34" s="15">
        <v>267772.30804999999</v>
      </c>
      <c r="J34" s="15">
        <v>304791.98441000003</v>
      </c>
      <c r="K34" s="15">
        <v>340691.08503999998</v>
      </c>
      <c r="L34" s="15">
        <v>370851.44189999998</v>
      </c>
    </row>
    <row r="35" spans="1:12" ht="15" customHeight="1" x14ac:dyDescent="0.25">
      <c r="A35" s="10" t="s">
        <v>31</v>
      </c>
      <c r="B35" s="15">
        <v>9551.724470000001</v>
      </c>
      <c r="C35" s="15">
        <v>28511.425289999999</v>
      </c>
      <c r="D35" s="15">
        <v>47275.754670000002</v>
      </c>
      <c r="E35" s="15">
        <v>68881.875370000009</v>
      </c>
      <c r="F35" s="15">
        <v>91469.086939999994</v>
      </c>
      <c r="G35" s="15">
        <v>116156.94521999999</v>
      </c>
      <c r="H35" s="15">
        <v>131972.00468000001</v>
      </c>
      <c r="I35" s="15">
        <v>151281.15639000002</v>
      </c>
      <c r="J35" s="15">
        <v>171966.95784000002</v>
      </c>
      <c r="K35" s="15">
        <v>194672.85273000001</v>
      </c>
      <c r="L35" s="15">
        <v>217151.75281000001</v>
      </c>
    </row>
    <row r="36" spans="1:12" ht="28.5" x14ac:dyDescent="0.25">
      <c r="A36" s="7" t="s">
        <v>32</v>
      </c>
      <c r="B36" s="14">
        <f t="shared" ref="B36:H36" si="21">B37+B38</f>
        <v>7224.7863499999994</v>
      </c>
      <c r="C36" s="14">
        <f t="shared" si="21"/>
        <v>17125.129290000001</v>
      </c>
      <c r="D36" s="14">
        <f t="shared" si="21"/>
        <v>34647.801560000007</v>
      </c>
      <c r="E36" s="14">
        <f t="shared" si="21"/>
        <v>66726.645409999997</v>
      </c>
      <c r="F36" s="14">
        <f t="shared" si="21"/>
        <v>77580.929359999995</v>
      </c>
      <c r="G36" s="14">
        <f t="shared" si="21"/>
        <v>97053.058949999991</v>
      </c>
      <c r="H36" s="14">
        <f t="shared" si="21"/>
        <v>115501.40717999999</v>
      </c>
      <c r="I36" s="14">
        <f t="shared" ref="I36:J36" si="22">I37+I38</f>
        <v>146565.52798000001</v>
      </c>
      <c r="J36" s="14">
        <f t="shared" si="22"/>
        <v>173870.40559000001</v>
      </c>
      <c r="K36" s="14">
        <f t="shared" ref="K36:L36" si="23">K37+K38</f>
        <v>201209.53932000004</v>
      </c>
      <c r="L36" s="14">
        <f t="shared" si="23"/>
        <v>295368.6299</v>
      </c>
    </row>
    <row r="37" spans="1:12" x14ac:dyDescent="0.25">
      <c r="A37" s="10" t="s">
        <v>33</v>
      </c>
      <c r="B37" s="15">
        <v>7342.1378799999993</v>
      </c>
      <c r="C37" s="15">
        <v>17284.54277</v>
      </c>
      <c r="D37" s="15">
        <v>37178.869940000004</v>
      </c>
      <c r="E37" s="15">
        <v>69260.52515999999</v>
      </c>
      <c r="F37" s="15">
        <v>80144.277929999997</v>
      </c>
      <c r="G37" s="15">
        <v>100607.22398</v>
      </c>
      <c r="H37" s="15">
        <v>119075.54749</v>
      </c>
      <c r="I37" s="15">
        <v>151536.85264000003</v>
      </c>
      <c r="J37" s="15">
        <v>178955.53827000002</v>
      </c>
      <c r="K37" s="15">
        <v>207465.19696000003</v>
      </c>
      <c r="L37" s="15">
        <v>301631.35375000001</v>
      </c>
    </row>
    <row r="38" spans="1:12" ht="27.75" customHeight="1" x14ac:dyDescent="0.25">
      <c r="A38" s="10" t="s">
        <v>34</v>
      </c>
      <c r="B38" s="15">
        <v>-117.35153</v>
      </c>
      <c r="C38" s="15">
        <v>-159.41348000000002</v>
      </c>
      <c r="D38" s="15">
        <v>-2531.0683799999997</v>
      </c>
      <c r="E38" s="15">
        <v>-2533.8797500000001</v>
      </c>
      <c r="F38" s="15">
        <v>-2563.3485699999997</v>
      </c>
      <c r="G38" s="15">
        <v>-3554.1650299999997</v>
      </c>
      <c r="H38" s="15">
        <v>-3574.1403100000002</v>
      </c>
      <c r="I38" s="15">
        <v>-4971.3246600000002</v>
      </c>
      <c r="J38" s="15">
        <v>-5085.1326799999997</v>
      </c>
      <c r="K38" s="15">
        <v>-6255.6576400000004</v>
      </c>
      <c r="L38" s="15">
        <v>-6262.7238499999994</v>
      </c>
    </row>
    <row r="39" spans="1:12" x14ac:dyDescent="0.25">
      <c r="A39" s="10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6.5" x14ac:dyDescent="0.3">
      <c r="A40" s="6" t="s">
        <v>40</v>
      </c>
      <c r="B40" s="13">
        <f t="shared" ref="B40:G40" si="24">B23-B6</f>
        <v>-60983.295806000053</v>
      </c>
      <c r="C40" s="13">
        <f t="shared" si="24"/>
        <v>-40720.601550000021</v>
      </c>
      <c r="D40" s="13">
        <f t="shared" si="24"/>
        <v>-28674.60483299999</v>
      </c>
      <c r="E40" s="13">
        <f t="shared" si="24"/>
        <v>-55703.490539999912</v>
      </c>
      <c r="F40" s="13">
        <f t="shared" si="24"/>
        <v>-46348.229750000173</v>
      </c>
      <c r="G40" s="13">
        <f t="shared" si="24"/>
        <v>-72413.195340000209</v>
      </c>
      <c r="H40" s="13">
        <f t="shared" ref="H40:I40" si="25">H23-H6</f>
        <v>-61959.324979999801</v>
      </c>
      <c r="I40" s="13">
        <f t="shared" si="25"/>
        <v>-53708.713440999854</v>
      </c>
      <c r="J40" s="13">
        <f t="shared" ref="J40:K40" si="26">J23-J6</f>
        <v>-51434.93427099986</v>
      </c>
      <c r="K40" s="13">
        <f t="shared" si="26"/>
        <v>12956.000485999975</v>
      </c>
      <c r="L40" s="13">
        <f t="shared" ref="L40" si="27">L23-L6</f>
        <v>86322.087513000006</v>
      </c>
    </row>
    <row r="41" spans="1:12" ht="33" x14ac:dyDescent="0.3">
      <c r="A41" s="6" t="s">
        <v>35</v>
      </c>
      <c r="B41" s="13">
        <f t="shared" ref="B41:H41" si="28">B42+B45</f>
        <v>-60983.295830000003</v>
      </c>
      <c r="C41" s="13">
        <f t="shared" si="28"/>
        <v>-40720.601590999999</v>
      </c>
      <c r="D41" s="13">
        <f t="shared" si="28"/>
        <v>-28674.604870000003</v>
      </c>
      <c r="E41" s="13">
        <f t="shared" si="28"/>
        <v>-55703.490520000007</v>
      </c>
      <c r="F41" s="13">
        <f t="shared" si="28"/>
        <v>-46348.229739999988</v>
      </c>
      <c r="G41" s="13">
        <f t="shared" si="28"/>
        <v>-72413.195339999991</v>
      </c>
      <c r="H41" s="13">
        <f t="shared" si="28"/>
        <v>-61959.324969867987</v>
      </c>
      <c r="I41" s="13">
        <f t="shared" ref="I41:J41" si="29">I42+I45</f>
        <v>-53708.713410053009</v>
      </c>
      <c r="J41" s="13">
        <f t="shared" si="29"/>
        <v>-51434.934229999999</v>
      </c>
      <c r="K41" s="13">
        <f t="shared" ref="K41:L41" si="30">K42+K45</f>
        <v>12956.000489947037</v>
      </c>
      <c r="L41" s="13">
        <f t="shared" si="30"/>
        <v>86322.087535000057</v>
      </c>
    </row>
    <row r="42" spans="1:12" ht="14.25" x14ac:dyDescent="0.25">
      <c r="A42" s="7" t="s">
        <v>37</v>
      </c>
      <c r="B42" s="16">
        <f t="shared" ref="B42:H42" si="31">B43+B44</f>
        <v>-42821.453320000001</v>
      </c>
      <c r="C42" s="14">
        <f t="shared" si="31"/>
        <v>391.3306190000003</v>
      </c>
      <c r="D42" s="14">
        <f t="shared" si="31"/>
        <v>-6443.7710000000079</v>
      </c>
      <c r="E42" s="14">
        <f t="shared" si="31"/>
        <v>-14861.497309999999</v>
      </c>
      <c r="F42" s="14">
        <f t="shared" si="31"/>
        <v>27428.840660000009</v>
      </c>
      <c r="G42" s="14">
        <f t="shared" si="31"/>
        <v>19315.352200000008</v>
      </c>
      <c r="H42" s="14">
        <f t="shared" si="31"/>
        <v>46674.34239000002</v>
      </c>
      <c r="I42" s="14">
        <f t="shared" ref="I42:J42" si="32">I43+I44</f>
        <v>70772.112399999998</v>
      </c>
      <c r="J42" s="14">
        <f t="shared" si="32"/>
        <v>85837.742500000008</v>
      </c>
      <c r="K42" s="14">
        <f t="shared" ref="K42:L42" si="33">K43+K44</f>
        <v>167444.21603000001</v>
      </c>
      <c r="L42" s="14">
        <f t="shared" si="33"/>
        <v>261570.16581000003</v>
      </c>
    </row>
    <row r="43" spans="1:12" x14ac:dyDescent="0.25">
      <c r="A43" s="10" t="s">
        <v>38</v>
      </c>
      <c r="B43" s="15">
        <v>30090.257000000001</v>
      </c>
      <c r="C43" s="15">
        <v>55141.079400000002</v>
      </c>
      <c r="D43" s="15">
        <v>73186.254979999998</v>
      </c>
      <c r="E43" s="15">
        <v>54516.098640000004</v>
      </c>
      <c r="F43" s="15">
        <v>89173.231920000006</v>
      </c>
      <c r="G43" s="15">
        <v>116792.85084</v>
      </c>
      <c r="H43" s="15">
        <v>143991.23229000001</v>
      </c>
      <c r="I43" s="15">
        <v>158679.65002</v>
      </c>
      <c r="J43" s="15">
        <f>'[1]September-22'!$S$70</f>
        <v>172147.39584000001</v>
      </c>
      <c r="K43" s="15">
        <v>174063.64855000001</v>
      </c>
      <c r="L43" s="15">
        <v>210266.17909000002</v>
      </c>
    </row>
    <row r="44" spans="1:12" x14ac:dyDescent="0.25">
      <c r="A44" s="10" t="s">
        <v>39</v>
      </c>
      <c r="B44" s="15">
        <v>-72911.710319999998</v>
      </c>
      <c r="C44" s="15">
        <v>-54749.748781000002</v>
      </c>
      <c r="D44" s="15">
        <v>-79630.025980000006</v>
      </c>
      <c r="E44" s="15">
        <v>-69377.595950000003</v>
      </c>
      <c r="F44" s="15">
        <v>-61744.391259999997</v>
      </c>
      <c r="G44" s="15">
        <v>-97477.498639999991</v>
      </c>
      <c r="H44" s="15">
        <v>-97316.889899999995</v>
      </c>
      <c r="I44" s="15">
        <v>-87907.537620000003</v>
      </c>
      <c r="J44" s="15">
        <f>'[1]September-22'!$S$75</f>
        <v>-86309.653340000004</v>
      </c>
      <c r="K44" s="15">
        <v>-6619.4325200000021</v>
      </c>
      <c r="L44" s="15">
        <v>51303.986720000001</v>
      </c>
    </row>
    <row r="45" spans="1:12" ht="14.25" x14ac:dyDescent="0.25">
      <c r="A45" s="7" t="s">
        <v>36</v>
      </c>
      <c r="B45" s="16">
        <f t="shared" ref="B45:H45" si="34">B46+B47</f>
        <v>-18161.842510000002</v>
      </c>
      <c r="C45" s="14">
        <f t="shared" si="34"/>
        <v>-41111.932209999999</v>
      </c>
      <c r="D45" s="14">
        <f t="shared" si="34"/>
        <v>-22230.833869999995</v>
      </c>
      <c r="E45" s="14">
        <f t="shared" si="34"/>
        <v>-40841.993210000008</v>
      </c>
      <c r="F45" s="14">
        <f t="shared" si="34"/>
        <v>-73777.070399999997</v>
      </c>
      <c r="G45" s="14">
        <f t="shared" si="34"/>
        <v>-91728.54754</v>
      </c>
      <c r="H45" s="14">
        <f t="shared" si="34"/>
        <v>-108633.66735986801</v>
      </c>
      <c r="I45" s="14">
        <f t="shared" ref="I45:J45" si="35">I46+I47</f>
        <v>-124480.82581005301</v>
      </c>
      <c r="J45" s="14">
        <f t="shared" si="35"/>
        <v>-137272.67673000001</v>
      </c>
      <c r="K45" s="14">
        <f t="shared" ref="K45:L45" si="36">K46+K47</f>
        <v>-154488.21554005297</v>
      </c>
      <c r="L45" s="14">
        <f t="shared" si="36"/>
        <v>-175248.07827499998</v>
      </c>
    </row>
    <row r="46" spans="1:12" x14ac:dyDescent="0.25">
      <c r="A46" s="10" t="s">
        <v>38</v>
      </c>
      <c r="B46" s="15">
        <v>-5634.4707899999994</v>
      </c>
      <c r="C46" s="15">
        <v>-13588.825079999999</v>
      </c>
      <c r="D46" s="15">
        <v>15539.581729999996</v>
      </c>
      <c r="E46" s="15">
        <v>11971.506369999996</v>
      </c>
      <c r="F46" s="15">
        <v>2636.3897599999982</v>
      </c>
      <c r="G46" s="15">
        <v>-1711.7372500000056</v>
      </c>
      <c r="H46" s="15">
        <v>-7802.0462598680024</v>
      </c>
      <c r="I46" s="15">
        <v>-7522.0117200530003</v>
      </c>
      <c r="J46" s="15">
        <f>'[1]September-22'!$S$82</f>
        <v>-10575.572529999998</v>
      </c>
      <c r="K46" s="15">
        <v>-15835.902110053001</v>
      </c>
      <c r="L46" s="15">
        <v>-17116.235685000007</v>
      </c>
    </row>
    <row r="47" spans="1:12" x14ac:dyDescent="0.25">
      <c r="A47" s="10" t="s">
        <v>39</v>
      </c>
      <c r="B47" s="15">
        <v>-12527.371720000001</v>
      </c>
      <c r="C47" s="15">
        <v>-27523.10713</v>
      </c>
      <c r="D47" s="15">
        <v>-37770.415599999993</v>
      </c>
      <c r="E47" s="15">
        <v>-52813.499580000003</v>
      </c>
      <c r="F47" s="15">
        <v>-76413.460160000002</v>
      </c>
      <c r="G47" s="15">
        <v>-90016.810289999994</v>
      </c>
      <c r="H47" s="15">
        <v>-100831.6211</v>
      </c>
      <c r="I47" s="15">
        <v>-116958.81409</v>
      </c>
      <c r="J47" s="15">
        <f>'[1]September-22'!$S$86</f>
        <v>-126697.1042</v>
      </c>
      <c r="K47" s="15">
        <v>-138652.31342999998</v>
      </c>
      <c r="L47" s="15">
        <v>-158131.84258999999</v>
      </c>
    </row>
    <row r="50" spans="1:11" ht="36" customHeight="1" x14ac:dyDescent="0.25">
      <c r="A50" s="18" t="s">
        <v>45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6" spans="1:11" ht="15" customHeight="1" x14ac:dyDescent="0.25"/>
    <row r="59" spans="1:11" ht="15" customHeight="1" x14ac:dyDescent="0.25"/>
    <row r="87" ht="46.5" customHeight="1" x14ac:dyDescent="0.25"/>
    <row r="88" ht="22.5" customHeight="1" x14ac:dyDescent="0.25"/>
    <row r="89" ht="14.25" customHeight="1" x14ac:dyDescent="0.25"/>
    <row r="90" ht="15.75" customHeigh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14" ht="36.75" customHeight="1" x14ac:dyDescent="0.25"/>
  </sheetData>
  <mergeCells count="1">
    <mergeCell ref="A50:K50"/>
  </mergeCells>
  <printOptions gridLines="1"/>
  <pageMargins left="0.78" right="0.25" top="0.37" bottom="0.42" header="0.3" footer="0.3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Emma Ghaytanjyan</cp:lastModifiedBy>
  <cp:lastPrinted>2022-02-22T13:44:29Z</cp:lastPrinted>
  <dcterms:created xsi:type="dcterms:W3CDTF">2022-02-21T11:33:35Z</dcterms:created>
  <dcterms:modified xsi:type="dcterms:W3CDTF">2022-12-23T08:05:18Z</dcterms:modified>
  <cp:keywords>https://mul2-minfin.gov.am/tasks/570150/oneclick/83ef5fe45d16dbe79cd76d5a4e8e59a0734c986661330356765fb147c2222783.xlsx?token=e9c6c76cd1a92ce885c545a9b82fab6b</cp:keywords>
</cp:coreProperties>
</file>