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.04.2017-30.06.2017" sheetId="1" r:id="rId1"/>
  </sheets>
  <calcPr calcId="144525"/>
</workbook>
</file>

<file path=xl/calcChain.xml><?xml version="1.0" encoding="utf-8"?>
<calcChain xmlns="http://schemas.openxmlformats.org/spreadsheetml/2006/main">
  <c r="N59" i="1" l="1"/>
  <c r="J59" i="1"/>
  <c r="L58" i="1"/>
  <c r="L56" i="1"/>
  <c r="L55" i="1"/>
  <c r="L54" i="1"/>
  <c r="N51" i="1"/>
  <c r="J51" i="1"/>
  <c r="L48" i="1"/>
  <c r="L45" i="1"/>
  <c r="L23" i="1"/>
  <c r="L18" i="1"/>
  <c r="L17" i="1"/>
  <c r="L16" i="1"/>
  <c r="L15" i="1"/>
  <c r="L13" i="1"/>
  <c r="L51" i="1"/>
</calcChain>
</file>

<file path=xl/sharedStrings.xml><?xml version="1.0" encoding="utf-8"?>
<sst xmlns="http://schemas.openxmlformats.org/spreadsheetml/2006/main" count="839" uniqueCount="308">
  <si>
    <t>հազ. դրամ</t>
  </si>
  <si>
    <t>ՀՀ Բնապահպանության նախարարություն</t>
  </si>
  <si>
    <t>ՀՀ ՖՆ աշխատակազմի գործառնական վարչություն</t>
  </si>
  <si>
    <t>ք. Երևան 0047, Ա. Արմենակյան 129</t>
  </si>
  <si>
    <t>Բնապահպանական ծրագրերի իրականացման գրասենյակ</t>
  </si>
  <si>
    <t>Ոչ կանխամտածված առաջաջացող դիօքսինների արտանետումների գույքագրման անցկացում՝ հատուկ ուշադրություն դարձնելով կազմակերպված և ոչ կազմակերպված աղբավայրերին</t>
  </si>
  <si>
    <t>գանձապետական հաշիվներից դուրս</t>
  </si>
  <si>
    <t>Այլ</t>
  </si>
  <si>
    <t>«Առկա լավագույն տեխնոլոգիայի կամ բնապահպանական իմաստով լավագույն տնտեսական գործունեության մեթոդաբանության կիրառումը՝ բաց այրման աղբյուրներից կայուն օրգանական աղտոտիչների ոչ կանխամտածված արտանետումների նվազեցման համար»</t>
  </si>
  <si>
    <t>Հարավային Կովկասի Բնության Հիմնադրամ</t>
  </si>
  <si>
    <t>01.01.2016</t>
  </si>
  <si>
    <t>ՀՀ աշխատանքի և սոցիալական հարցերի նախարարություն</t>
  </si>
  <si>
    <t>ՀՀ կառավարության աշխատակազմ ՊԿՀ</t>
  </si>
  <si>
    <t>շինարարական աշխատանքներ կատարման, գույքի,տրանսպորտային միջոցների, սարքեր ևսարքավորումների  և այլ պարագաների ձեռք բերման աշխատանքներ</t>
  </si>
  <si>
    <t>,,Երևանի թիվ 1 տուն_ ինտերնատ,,ՊՈԱԿ-ի տարածքում անկողնային խնամք ստացող անձանց սպասարկման  նպատակով կառուցվելիք նոր մասնաշենքի շինարարական աշխատանքների իրականացում:</t>
  </si>
  <si>
    <t>ԱՄՆ Միջազգային Զարգացման Գործակալություն (ԱՄՆ ՄԶԳ)</t>
  </si>
  <si>
    <t>11.04.2016թ.</t>
  </si>
  <si>
    <t>Որոշակի ԱՊՏ-ի ընթացիկ ծախսերի ֆինանսավորում</t>
  </si>
  <si>
    <t>Խոսրովի պետական արգելոցի դրամաշնորհային ծրագիր</t>
  </si>
  <si>
    <t>12.03.2015</t>
  </si>
  <si>
    <t>եվրո</t>
  </si>
  <si>
    <t>Համակարգչային տեխնիկայի ձեռք բերում</t>
  </si>
  <si>
    <t>գանձապետական հաշիվներով</t>
  </si>
  <si>
    <t>Արփի լիճ ազգային պարկի դրամաշնորհային  ծրագիր</t>
  </si>
  <si>
    <t>15.03.2017</t>
  </si>
  <si>
    <t>Կլիմայի գլոբալ փոփոխության հետևանքների դեմ հարմարվողականության և մեղմման տեխնոլոգիաների մշակում</t>
  </si>
  <si>
    <t>Տեխնոլոգիաների կարիքների գնահատում</t>
  </si>
  <si>
    <t>ՄԱԿ-ի ՇՄ ծրագրի և Դանիայի տեխնիկական համալսարանի համագործակցություն</t>
  </si>
  <si>
    <t>15.03.2015</t>
  </si>
  <si>
    <t>ք. Երևան 0047, Չարենցի 46</t>
  </si>
  <si>
    <t>Աջակցություն օրենսդրության և արդյունաբերության զարգացմանը</t>
  </si>
  <si>
    <t>Հըայաստան/ՄԱԿ-ի շրջակա միջավայրի ծրագրի գործընկերության ներգրավումը քիմիկատներիի օրենսդրության և արդյունաբերության զարգացմանը</t>
  </si>
  <si>
    <t>ՄԱԿ-ի շրջակա միջավայրի ծրագիր ՅՈՒՆԵՊ</t>
  </si>
  <si>
    <t>21.10.2016</t>
  </si>
  <si>
    <t>Ընդամենը</t>
  </si>
  <si>
    <t>հազ.դրամ</t>
  </si>
  <si>
    <t>ՀՀ կառավարության աշխատակազմ</t>
  </si>
  <si>
    <t>ՖՆ աշխատակազմի գործառնական վարչություն</t>
  </si>
  <si>
    <t>ՀՀ կառավարական շենք 3</t>
  </si>
  <si>
    <t>Համաձայն համաձայնագրի</t>
  </si>
  <si>
    <t>արտաբյուջե</t>
  </si>
  <si>
    <t xml:space="preserve"> «Օժանդակություն Հայաստանի հակակոռուպցիոն ռազմավարության իրականացմանը» դրամաշնորհային ծրագիր</t>
  </si>
  <si>
    <t>ԱՄՆ ՄԶԳ (USAID)</t>
  </si>
  <si>
    <t>05.02.2016</t>
  </si>
  <si>
    <t>AAA-111-G-13-001</t>
  </si>
  <si>
    <t>Տարածքային զարգացման հիմնադրամ</t>
  </si>
  <si>
    <t>ՀՀ կառավարական շենք 0</t>
  </si>
  <si>
    <t>Այբիեմ համակարգի ձեռքբերում,ինտեգրված ծառայությունների հզորացման և սոցիալական բարեփոխումների իրականացում,Այլ ընտրանքային ծառայությունների նոր և ցրեկային խնամքի կենտրոններիկառուցման կամ վերանորոգման շինմոնտաժային աշխատանքների իրականացում</t>
  </si>
  <si>
    <t xml:space="preserve">Համաշխարհային բանկի աջակցությամբ իրականացվող Սոցիալական ներդրումների և տեղական զարգացման դրամաշնորհային ծրագիր </t>
  </si>
  <si>
    <t>Կառավարության 1 շենք</t>
  </si>
  <si>
    <t xml:space="preserve"> «Հանքարդյունաբերության ոլորտի թափանցիկության բարելավում» դրամաշնորհային ծրագիր</t>
  </si>
  <si>
    <t>ԱՄՆ ՄԶԳ</t>
  </si>
  <si>
    <t>12.11.2015</t>
  </si>
  <si>
    <t>111-IL-16-00011</t>
  </si>
  <si>
    <t>ՀՀ առողջապահության նախարարության Գլոբալ Հիմնադրամի ծրագրերը համակարգող խումբ</t>
  </si>
  <si>
    <t>Կառավարության 3 շենք</t>
  </si>
  <si>
    <t>ՀՀ առողջապահության նախարարություն</t>
  </si>
  <si>
    <t>Աշխողների աշխատավարձ, ներքին գործուղումներ, տպագրական ծառայություններ</t>
  </si>
  <si>
    <t>Հայաստանում տուբերկուլյոզի դեմ պայքարի, մոր և մանկան առողջության և ընտանիքի պլանավորման  դրամաշնորհային ծրագիր</t>
  </si>
  <si>
    <t>07.08.2015թ.</t>
  </si>
  <si>
    <t>AAA-111-G-10-002</t>
  </si>
  <si>
    <t>ՀՀ ԱՎԾ</t>
  </si>
  <si>
    <t>900001300003</t>
  </si>
  <si>
    <t>ք. Երևան, Կառավարական 3շենք</t>
  </si>
  <si>
    <t>ՀՀ Ազգային վիճակագրական ծառայություն</t>
  </si>
  <si>
    <t>Հայաստանի ժողովրդագրության և առողջության հարցերի հետազոտություն</t>
  </si>
  <si>
    <t>ԱՄՆ-ի միջազգային զարգացման գործակալություն</t>
  </si>
  <si>
    <t>15.06.15թ.</t>
  </si>
  <si>
    <t>«Դատաիրավական ծրագրերի իրականացման գրասենյակ» ՊՀ</t>
  </si>
  <si>
    <t>90000 11474310</t>
  </si>
  <si>
    <t>ՀՀ ՖՆ գործառնական վարչություն</t>
  </si>
  <si>
    <t>ՀՀ արդարադատության նախարարություն</t>
  </si>
  <si>
    <t>03.05.01</t>
  </si>
  <si>
    <t>ՀՀ արդարադատության նախարարության «Ծրագրերի իրականացման գրասենյակ» ՊՀ</t>
  </si>
  <si>
    <t>Ընթացիկ այլ ծախսեր</t>
  </si>
  <si>
    <t>Էլեկտրոնային մոնիթորինգի սարքավորումների փորձարկում քրեակատարողական հիմնարկների պիլոտային ստորաբաժանումներում դրամաշնորհային ծրագիր</t>
  </si>
  <si>
    <t>Եվրոպայի խորհուրդ</t>
  </si>
  <si>
    <t>22.07.15թ.</t>
  </si>
  <si>
    <t>FIMS PO 475038</t>
  </si>
  <si>
    <t>«Գերմանահայկական հիմնադրամ» ԾԿԳ</t>
  </si>
  <si>
    <t>ՀՀ կենտրոնական բանկ</t>
  </si>
  <si>
    <t>Վ.Սարգսյան 6, 0010 ք. Երևան</t>
  </si>
  <si>
    <t>&lt;&lt;Գերմանական հիմնադրամ &gt;&gt; ԾԿԳ</t>
  </si>
  <si>
    <t xml:space="preserve">Որպես դրամաշնորհի պայամանագրային գումար հաշվարկված է 2.000.000Եվրո  գումարին համարժեք ՀՀ դրամ 30.06.2015 դրությամբ 531.36 </t>
  </si>
  <si>
    <t>Օժանդակ միջոցներ տեխնիկական աջակցություն</t>
  </si>
  <si>
    <t>Վերականգնվող էներգիայի աջակցում</t>
  </si>
  <si>
    <t>KFW, ԳԴՀ բանկ</t>
  </si>
  <si>
    <t>24.11.2004</t>
  </si>
  <si>
    <t>BMZ-2004.70153</t>
  </si>
  <si>
    <t>Միավորված ազգերի զարգացման ծրագիր</t>
  </si>
  <si>
    <t>ՀՀ ֆն գործառնական վարչություն</t>
  </si>
  <si>
    <t>ՀՀ կառավարություն</t>
  </si>
  <si>
    <t>ք» Երևան, Մ Խորենացու 3,7</t>
  </si>
  <si>
    <t>ՀՀ ԿԱ պետական եկամուտների կոմիտե</t>
  </si>
  <si>
    <t>շենքերի և շինությունների շինարարություն</t>
  </si>
  <si>
    <t>Գանձապետական հաշիվներով</t>
  </si>
  <si>
    <t>ՀՀ պետական բյուջե</t>
  </si>
  <si>
    <t>Եվրոպական միության Հարևանության ներդրումային ծրագրի աջակցությամբ իրականացվող ՀՀ պետական սահմանի «Բագրատածեն»,«Բավրա» և «Գգոավան» անցման կետերի արդիականացման դրամաշնորհային ծրագիր</t>
  </si>
  <si>
    <t xml:space="preserve">Եվրոպական միության  Հարևանության ներդրումային ծրագիր </t>
  </si>
  <si>
    <t>27.08.2012թ.</t>
  </si>
  <si>
    <t>«Հայջրմուղկոյուղի» ՓԲԸ</t>
  </si>
  <si>
    <t>06 03 01 18</t>
  </si>
  <si>
    <t>ՀՀ տարածքային կառավարման նախարարություն</t>
  </si>
  <si>
    <t>ք.Երևան, Վարդանանց 13ա</t>
  </si>
  <si>
    <t>ՀՀ ՏԿՆ ջրային տնտեսության պետական կոմիտե</t>
  </si>
  <si>
    <t>Այլ ծախսեր</t>
  </si>
  <si>
    <t>Գերմանիայի զարգացման վարկերի բանկի աջակցությամբ իրականացվող «Հայջրմուղկոյուղի», «Շիրակ-ջրմուղկոյուղի», «Լոռի-ջրմուղկոյուղի» և «Նոր Ակունք» ՓԲԸ-ների մասնավոր կառավարման շարունակության ապահովում դրամաշնորհային ծրագիր</t>
  </si>
  <si>
    <t>KFW</t>
  </si>
  <si>
    <t>27.12.2013թ.</t>
  </si>
  <si>
    <t>BMZ-N 2013.70 170 N2020 60 721</t>
  </si>
  <si>
    <t>ՀՀ բնապահպանության նախարարություն</t>
  </si>
  <si>
    <t>վարչական սարքավորումներ</t>
  </si>
  <si>
    <t>Գերմանիայի զարգացման վարկերի բանկի  աջակցությամբ իրականացվող  ցանց 1 (Հայաստան-Վրաստան  էլեկտրահաղորդման  գիծ» դրամաշնորհային ծրագիր</t>
  </si>
  <si>
    <t xml:space="preserve">ՀՀ ՏԿԱԻՆ միգրացիոն պետական ծառայություն </t>
  </si>
  <si>
    <t>ք.Երևան, Հր. Քոչար 4</t>
  </si>
  <si>
    <t xml:space="preserve"> ՀՀ ՏԿՆ և արտակարգ իրավիճակների նախարարության միգրացիոն պետական ծառայության և Նիդերլանդների անվտանգության և արդարադատության նախարարության միջև կնքված համաձայնագրի (Նիդերլանդներից վերադարձող Հայաստանի քաղաքացիներին վերաինտեգրման օգնության շրջանակներում խորհրդատվության և ուղղորդման ծառայության մատուցման մասին) դրամաշնորհային ծրագիր</t>
  </si>
  <si>
    <t>Նիդեռլանդների թագավորության անվտանգության և արդարադատության նախարարության հայրենադարձության և մեկնման ծառայություն</t>
  </si>
  <si>
    <t>01.07.2015թ.</t>
  </si>
  <si>
    <t>ՀՀ կառավարական շենք 1</t>
  </si>
  <si>
    <t>խոշորացված համայնքներին աջակցություն</t>
  </si>
  <si>
    <t>ԱՄՆ Միջազգային զարգացման գործակալության աջակցությամբ իրականացվող Տեղական ինքնակառավարման բարեփոխումների դրամաշնորհային ծրագրի</t>
  </si>
  <si>
    <t>ԱՄՆ Միջազգային զարգացման գործակալության</t>
  </si>
  <si>
    <t>10.08.2016</t>
  </si>
  <si>
    <t>111-IL-15-0003</t>
  </si>
  <si>
    <t>ապրանքներ, խորհրդատվական ծառայություններ, ներառյալ աուդիտ, վերապատրաստում և սեմինարներ</t>
  </si>
  <si>
    <t>Գլոբալ հիմնադրամի աջակցությամբ իրականացվող &lt;&lt;Հայաստանի Հանրապետությունում ՄԻԱՎ/ՁԻԱՀ-ի դեմ պայքարի ազգային ծրագրին աջակցություն&gt;&gt; դրամաշնորհային ծրագիր</t>
  </si>
  <si>
    <t>Գլոբալ հիմնադրամ</t>
  </si>
  <si>
    <t>11.12.2015թ</t>
  </si>
  <si>
    <t xml:space="preserve"> Գլոբալ հիմնադրամի աջակցությամբ իրականացվող &lt;&lt;Հայաստանի Հանրապետությունում տուբերկուլյոզի դեմ պայքարի ուժեղացում&gt;&gt; դրամաշնորհային ծրագիր</t>
  </si>
  <si>
    <t>09.12.2015թ</t>
  </si>
  <si>
    <t>Առողջապահական ԾԻԳ</t>
  </si>
  <si>
    <t>ՀՀ Առողջապահության նախարարություն</t>
  </si>
  <si>
    <t>Ք. Երևան Շիրվանզադե 17</t>
  </si>
  <si>
    <t>ՀՀԱռողջապահական ԾԻԳ</t>
  </si>
  <si>
    <t>Հաշվետու ժամանակահատվածի համար գումարի հաշվարկները կատարվում են փաստացի ստացման նախորդ օրվա ՀՀ ԿԲ-ի դրությամբ</t>
  </si>
  <si>
    <t>Համաշխարհային բանկի աջակցությամբ իրականացվող ոչ վարակիչ հիվանդությունների կանախարգելման և վերահսկման դրամաշնորհային ծրագիր</t>
  </si>
  <si>
    <t>Միջազգային Զարգացման Ընկերակցություն</t>
  </si>
  <si>
    <t>11.07.2013թ</t>
  </si>
  <si>
    <t>Դրամաշնորհ TF 014138</t>
  </si>
  <si>
    <t xml:space="preserve"> ԱՄՆ Հիվանդությունների կանխարգելման և վերահսկման կենտրոնի աջակցությամբ իրականացվող Սեզոնային գրիպի համաճարակաբանական ցանցի հիմնման և արձագանքման դրամաշնորհային ծրագիր</t>
  </si>
  <si>
    <t>ԱՄՆ Հիվանդությունների կանխարգելման և վերահսկման կենտրոն</t>
  </si>
  <si>
    <t>Դրամաշնորհ TF 5U51POO0520-05</t>
  </si>
  <si>
    <t>եվրո/հազ. դրամ</t>
  </si>
  <si>
    <t>&lt;&lt;Կարեն Դեմիրճյանի անվան Երևանի Մետրոպոլիտեն&gt;&gt; ՓԲԸ</t>
  </si>
  <si>
    <t>06 03 01 30</t>
  </si>
  <si>
    <t>Արգիշտի 1</t>
  </si>
  <si>
    <t>Երևանի քաղաքապետարան</t>
  </si>
  <si>
    <t>Վերակառուցման և զարգացման եվրոպական բանկի աջակցությամբ իրականացվող «Երևանի քաղաքային լուսավորության» դրամաշնորհային ծրագիր (Երևան համայնքի ղեկավարին պետության կողմից պատվիրակված լիազորություն)</t>
  </si>
  <si>
    <t>Վերակառուցման և զարգացման բանկ (ՎԶԵԲ)</t>
  </si>
  <si>
    <t>22.08.15</t>
  </si>
  <si>
    <t>Արևելյան Եվրոպայի էներգախնայողության և բնապահպանական գործընկերության ֆոնդի աջակցությամբ իրականացվող &lt;&lt;Երևանի քաղաքային լուսավորության&gt;&gt; դրամաշնորհային ծրագիր (Երևան համայնքի ղեկավարին պետության կողմից պատվիրակված լիազորություն)</t>
  </si>
  <si>
    <t xml:space="preserve"> Գերմանիայի զարգացման վարկերի բանկի  և Եվրոպական միության Հարևանության ներդրումային գործիքի աջակցությամբ իրականացվող ջրամատակարարման և ջրահեռացման ենթակառուցվածքների վերականգնման դրամաշնորհային  ծրագրի երրորդ փուլ</t>
  </si>
  <si>
    <t xml:space="preserve">Գերմանիայի զարգացման և Եվրոպական միության հարևանության ներդրումային բանկ </t>
  </si>
  <si>
    <t>08.12.2015թ.</t>
  </si>
  <si>
    <t>2020 61554</t>
  </si>
  <si>
    <t>ապրանքներ, աշխատանքներ և ծառայություններ</t>
  </si>
  <si>
    <t>Վերակառուցման և զարգացման եվրոպական բանկի աջակցությամբ իրականացվող Երևանի ջրամատակարարման բարելավման դրամաշնորհային ծրագիր (Երևանի համայնքի ղեկավարին պետության կողմից պատվիրակված լիազորություն)</t>
  </si>
  <si>
    <t>Վերակառուցման և զարգացման եվրոպական բանկ (ՎԶԵԲ)</t>
  </si>
  <si>
    <t>24.06.2015թ.</t>
  </si>
  <si>
    <t>Եվրոպական միության հարևանության ներդրումային ծրագրի աջակցությամբ իրականացվող Երևանի ջրամատակարարման բարելավման դրամաշնորհային  ծրագիր (Երևան համայնքի ղեկավարին պետության կողմից պատվիրակված լիազորություն)</t>
  </si>
  <si>
    <t>ԵՄ Հարևանության Ներդրումային Ծրագիրը (ՀՆԾ)</t>
  </si>
  <si>
    <t>06.06.2014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</si>
  <si>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 (Երևան համայնքի ղեկավարին պետության կողմից պատվիրակված լիազորություն)</t>
  </si>
  <si>
    <t xml:space="preserve"> Եվրոպական միության հարևանության ներդրումային գործիքի աջակցությամբ իրականացվող «Երևանի կոշտ թափոնների կառավարման» դրամաշնորհային ծրագիր (Երևան համայնքի ղեկավարին պետության կողմից պատվիրակված լիազորություն)</t>
  </si>
  <si>
    <t>Ըստ պայամանագրի</t>
  </si>
  <si>
    <t>Վերակառուցման և զարգացման եվրոպական բանկի աջակցությամբ իրականացվող «Երևանի կոշտ թափոնների կառավարման» դրամաշնորհային ծրագիր (Երևան համայնքի ղեկավարին պետության կողմից պատվիրակված լիազորություն)</t>
  </si>
  <si>
    <t>08.04.2016</t>
  </si>
  <si>
    <t>Հանրապետության հրապարակ, Կառա տուն 3</t>
  </si>
  <si>
    <t>ՀՀ տարածքային կառավարման և զարգացման նախարարություն</t>
  </si>
  <si>
    <t>այլ ծախսեր</t>
  </si>
  <si>
    <t>Վերակառուցման և զարգացման եվրոպական բանկ</t>
  </si>
  <si>
    <t>01.07.16</t>
  </si>
  <si>
    <t>C33999/677/8302</t>
  </si>
  <si>
    <t>Վերակառուցման և զարգացման եվրոպական բանկի աջակցությամբ իրականացվող «Կոտայքի մարզի կոշտ թափոնների կառավարման» դրամաշնորհային ծրագիր</t>
  </si>
  <si>
    <t>ՀՀ տարածքներին զարգացմանն ուղղված միջոցառումներ</t>
  </si>
  <si>
    <t>Համաշխարհային բանկ</t>
  </si>
  <si>
    <t>23.09.2016</t>
  </si>
  <si>
    <t>TFOA3230</t>
  </si>
  <si>
    <t>Եվրոպական միության աջակցությամբ իրականացվող Հայաստանի տարածքային զարգացման դրամաշնորհային ծրագիր</t>
  </si>
  <si>
    <t>Եվրոմիություն</t>
  </si>
  <si>
    <t>04 05 05 05</t>
  </si>
  <si>
    <t>ըստ պայմանագրի</t>
  </si>
  <si>
    <t>ապրանքներ, աշխատանքներ և խորհրդատվական ծառայություններ</t>
  </si>
  <si>
    <t>Արևելյան Եվրոպայի էներգախնայողության և բնապահպանական գործընկերության ֆոնդի աջակցությամբ իրականացվող Երևանի մետրոպոլիտենի վերակառուցման երրորդ դրամաշնորհային ծրագիր  (Երևան համայնքի ղեկավարին պետության կողմից պատվիրակված լիազորություն)</t>
  </si>
  <si>
    <t xml:space="preserve"> Եվրոպական միության հարևանության ներդրումային ծրագրի աջակցությամբ իրականացվող Երևանի մետրոպոլիտենի վերակառուցման երկրորդ դրամաշնորհային ծրագիր  (Երևան համայնքի ղեկավարին պետության կողմից պատվիրակված լիազորություն)</t>
  </si>
  <si>
    <t>28.09.14թ.</t>
  </si>
  <si>
    <t>«Հյուսիս-Հարավ ճանապարհային միջանցքի ներդրումային ծրագրի իրականացման կազմակերպություն» ՊՈԱԿ</t>
  </si>
  <si>
    <t>04 05 01</t>
  </si>
  <si>
    <t>10 40 18</t>
  </si>
  <si>
    <t>ՀՀ տրանսպորտի և կապի նախարարություն</t>
  </si>
  <si>
    <t>ՀՀ ք. Երևան, Թումանյան 38</t>
  </si>
  <si>
    <t>ծառայություններ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</si>
  <si>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շրջանակներում խորհրդատվական ծառայությունների ձեռքբերման դրամաշնորհային ծրագիր</t>
  </si>
  <si>
    <t>Վերակառուցման և զարգացման եվրոպական ներդրումային բանկ</t>
  </si>
  <si>
    <t>28.10.2015</t>
  </si>
  <si>
    <t>Եվրոպական ներդրումային բանկի աջակցությամբ իրականացվող Հյուսիս-Հարավ տրանսպորտային միջանցքի ծրագիր (3-րդ տրանշ)</t>
  </si>
  <si>
    <t>Եվրոպական ներդրումային բանկ Լյուքսեմբուրգ</t>
  </si>
  <si>
    <t>18.11.2016</t>
  </si>
  <si>
    <t>fi No 82.634 serias No 2010 0130</t>
  </si>
  <si>
    <t>«Բարձրավոլտ էլեկտրացանցեր» ՓԲԸ</t>
  </si>
  <si>
    <t>ք. Երևան Զորավար Անդրանիկի 1</t>
  </si>
  <si>
    <t>խորհրդատվություն,շենքեր, շինությունների կապիտալ վերանորոգմում և սարքավորումների ձեռք բերում</t>
  </si>
  <si>
    <t>Եվրոպական միության Հարևանության Ներդրումային գործիքի աջակցությամբ իրականացվող «Կովկասյան էլեկտրահաղորդման ցանց 1 (Հայաստան-Վրաստան հաղորդիչ գիծ/ ենթակայաններ)» դրամաշնորհային ծրագիր</t>
  </si>
  <si>
    <t>Եվրոմիության Հանձնաժողով ( NIF գործիքների ներքո)</t>
  </si>
  <si>
    <t>30.05.2016</t>
  </si>
  <si>
    <t>ՀՀ էներգետիկայի և բնական պաշարների նախարարություն</t>
  </si>
  <si>
    <t>ք. Երևան,  Արմենակյան 129</t>
  </si>
  <si>
    <t>Համաշխարհային բանկի աջակցությամբ իրականացվող դրամաշնորհ արդյունաբերական մասշտաբի արևային էներգիայի ծրագրի նախապատրաստման համար դրամաշնորհային ծրագիր</t>
  </si>
  <si>
    <t>05.06.2015թ.</t>
  </si>
  <si>
    <t>TF0A0418</t>
  </si>
  <si>
    <t>Համաշխարհային բանկի աջակցությամբ իրականացվող Երկրաջերմային հետախուզական հորատման դրամաշնորհային ծրագիր</t>
  </si>
  <si>
    <t>16.06.2015թ.</t>
  </si>
  <si>
    <t>TF0A0544</t>
  </si>
  <si>
    <t>Խորհրդատվություն և կարողությունների զարգացում</t>
  </si>
  <si>
    <t xml:space="preserve">ՌԴ-ի  աջակցությամբ իրականացվող Հայկական ԱԷԿ-ի N2 էներգաբլոկի շահագործման նախագծային ժամկետի երկարացման դրամաշնորհային ծրագիր </t>
  </si>
  <si>
    <t>ՌԴ</t>
  </si>
  <si>
    <t>05.02.2015</t>
  </si>
  <si>
    <t>«Գյուղական տարածքների տնտեսական զարգացման» ԾԻԳ ՊՀ</t>
  </si>
  <si>
    <t>04 02 01 25</t>
  </si>
  <si>
    <t>Երևան, Տիգրան Մեծ 4</t>
  </si>
  <si>
    <t>ՀՀ պետական  բյուջե</t>
  </si>
  <si>
    <t xml:space="preserve">Գյուղատնտեսության զարգացման միջազգային հիմնադրամի աջակցությամբիրականացվող &lt;&lt;Ենթակառուցվածքների և գյուղական ֆինանսավորման աջակցություն&gt;&gt; դրամաշնորհային ծրագիր </t>
  </si>
  <si>
    <t>ԳԶՄՀ</t>
  </si>
  <si>
    <t>12.11.2014</t>
  </si>
  <si>
    <t>15.06.2016</t>
  </si>
  <si>
    <t>Դանիայի թագավորության աջակցությամբ իրականացվող  գյուղական կարողությունների ստեղծում /2/  դրամաշնորհային ծրագիր</t>
  </si>
  <si>
    <t>Դանիական Թագավորություն</t>
  </si>
  <si>
    <t>23.12.2013թ.</t>
  </si>
  <si>
    <t>SUPPL-COFIN DK-817AM</t>
  </si>
  <si>
    <t>Դանիայի թագավորության աջակցությամբ իրականացվող  գյուղական կարողությունների ստեղծում /1/  դրամաշնորհային ծրագիր</t>
  </si>
  <si>
    <t>ԱՄՆ դոլար և/կամ եվրո, հազ.դրամ</t>
  </si>
  <si>
    <t>«Արտասահմանյան ֆինանսական ծրագրերի կառավարման կենտրոն</t>
  </si>
  <si>
    <t>900000903410</t>
  </si>
  <si>
    <t>ՀՀ ՖՆ</t>
  </si>
  <si>
    <t>Երևան 10, Հանրապետության Հրապարակ Կառավարական տուն հ. 1</t>
  </si>
  <si>
    <t>ՀՀ ՖՆ «Արտասահմանյան ֆինանսական ծրագրերի կառավարման կենտրոն»</t>
  </si>
  <si>
    <t>Ըստ պայմանագրի</t>
  </si>
  <si>
    <t xml:space="preserve"> Համաշխարհային բանկի աջակցությամբ իրականացվող Տեղական տնտեսության  ենթակառուցվածքի զարգացման դրամաշնորհային ծրագիր</t>
  </si>
  <si>
    <t>13.11.2015</t>
  </si>
  <si>
    <t>TF0A1063</t>
  </si>
  <si>
    <t>Համաշխարհային բանկի աջակցությամբ իրականացվող Հայաստանի կենսապայմանների ամբողջացված հետազոտության ընդլայնման դրամաշնորհային ծրագիր</t>
  </si>
  <si>
    <t>28.12.2016</t>
  </si>
  <si>
    <t>TF0A3852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</si>
  <si>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ծրագիր</t>
  </si>
  <si>
    <t>TF00A4543</t>
  </si>
  <si>
    <t>խորհրդատվություն, ուսուցում և խորհրդատվական ծախսեր</t>
  </si>
  <si>
    <t xml:space="preserve">գանձապետական հաշիվներով </t>
  </si>
  <si>
    <t>Հազարամյակի մարտահրավեր դրամաշնորհային ծրագիր</t>
  </si>
  <si>
    <t>ԱՄՆ կառավարություն</t>
  </si>
  <si>
    <t>Հոկտեմբեր 2011թ.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</si>
  <si>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</si>
  <si>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</si>
  <si>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</si>
  <si>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</si>
  <si>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</si>
  <si>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</si>
  <si>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</si>
  <si>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</si>
  <si>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</si>
  <si>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</si>
  <si>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</si>
  <si>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</si>
  <si>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</si>
  <si>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</si>
  <si>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</si>
  <si>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</si>
  <si>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</si>
  <si>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</si>
  <si>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</si>
  <si>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</si>
  <si>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</si>
  <si>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3</t>
  </si>
  <si>
    <t>Ուղղությունը</t>
  </si>
  <si>
    <t>Գումարը</t>
  </si>
  <si>
    <t>Հաշվետու ժամանակահատվածի համար</t>
  </si>
  <si>
    <t>Ընդհանուր ծրագրի համար</t>
  </si>
  <si>
    <t>Շրջանառման եղանակը (գանձապետական հաշիվներով/ գանձապետական հաշիվներից դուրս)</t>
  </si>
  <si>
    <t>Ուղղությունը (Հայաստանի Հանրապետության պետական բյուջե/ արտաբյուջե,այլ)</t>
  </si>
  <si>
    <t>Ծրագրի անվանումը</t>
  </si>
  <si>
    <t>Ամսաթիվը</t>
  </si>
  <si>
    <t>Հերթական համարը</t>
  </si>
  <si>
    <t>9. Չափի միավորը</t>
  </si>
  <si>
    <t>8. Ծրագիր իրականացնողը</t>
  </si>
  <si>
    <t>7.Հիմնարկի տեղական գանձապետական բաժանմունքում հաշվառման վայրը</t>
  </si>
  <si>
    <t>6. Հիմնարկը սպասարկող տեղական գանձապետական բաժանմունքի անվանումը</t>
  </si>
  <si>
    <t>5. Պետական կառավարման վերադաս մարմնի կոդը ըստ բյոըջետային ծախսերի գերատեսչական դասակարգման</t>
  </si>
  <si>
    <t xml:space="preserve">4. Պետական կառավարման վերադաս մարմնի անվանումը </t>
  </si>
  <si>
    <t>3. Հիմնարկի տեղաբաշխման մարզի կոդը ըստ բյուջետային ծախսերի տարածքային դասակարգման</t>
  </si>
  <si>
    <t>2. Փոստային հասցեն</t>
  </si>
  <si>
    <t xml:space="preserve"> 1. Հիմնարկի անվանումը  </t>
  </si>
  <si>
    <t>Այլ տեղեկություններ</t>
  </si>
  <si>
    <t>Պայմանագրով կամ համաձայնագրով դրամաշնորհի շրջանակներում փաստացի</t>
  </si>
  <si>
    <t>Պայմանագրով կամ համաձայնագրով դրամաշնորհի շրջանակներում նախատեսված</t>
  </si>
  <si>
    <t>Դրամաշնորհի</t>
  </si>
  <si>
    <t>Դրամաշնորհը տրամադրող միջազգային կազմակերպությունը, օտարերկրյա պետությունը կամ այլ անձը</t>
  </si>
  <si>
    <t>Դրամաշնորհի տրամադրման պայմանագրի կամ համաձայնագրի</t>
  </si>
  <si>
    <t>Հերթական համար</t>
  </si>
  <si>
    <t xml:space="preserve"> 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</si>
  <si>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</si>
  <si>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>Հաշվետվություն</t>
  </si>
  <si>
    <t>Օրինակելի ձև Հ-12-Բ</t>
  </si>
  <si>
    <t xml:space="preserve">ՀՀ ֆինանսների և էկոնոմիկայի նախարարի 2003թ-ի մայիսի 21-ի N 449-Ն հրամանի </t>
  </si>
  <si>
    <t>Հավելված 3</t>
  </si>
  <si>
    <t>01.04.2017-30.06.2017թթ. ժամանակահատվածի համար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</si>
  <si>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</si>
  <si>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C31323/EEBSF-2015-02-18</t>
  </si>
  <si>
    <t>22.07.2015թ.</t>
  </si>
  <si>
    <t>Վերակառուցման և զարգացման եվրոպական բանկ Հայաստանի ջրային ներդրումային ծրագրի անցումային խորդհատուի ընտրություն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</si>
</sst>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3"/>
    </font>
    <font>
      <sz val="8"/>
      <color indexed="8"/>
      <name val="GHEA Grapalat"/>
      <family val="3"/>
    </font>
    <font>
      <sz val="8"/>
      <name val="Arial Armenian"/>
      <family val="2"/>
    </font>
    <font>
      <b/>
      <sz val="8"/>
      <name val="GHEA Grapalat"/>
      <family val="3"/>
    </font>
    <font>
      <b/>
      <sz val="10"/>
      <name val="GHEA Grapalat"/>
      <family val="3"/>
    </font>
    <font>
      <b/>
      <sz val="8"/>
      <color indexed="8"/>
      <name val="GHEA Grapalat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3" fontId="5" fillId="2" borderId="5" xfId="0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44" fontId="2" fillId="2" borderId="5" xfId="2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43" fontId="7" fillId="2" borderId="5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3" fontId="3" fillId="2" borderId="5" xfId="1" applyNumberFormat="1" applyFont="1" applyFill="1" applyBorder="1" applyAlignment="1">
      <alignment horizontal="center" vertical="center" wrapText="1"/>
    </xf>
    <xf numFmtId="43" fontId="2" fillId="2" borderId="5" xfId="1" applyNumberFormat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14" fontId="3" fillId="2" borderId="5" xfId="0" quotePrefix="1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textRotation="90" wrapText="1"/>
    </xf>
    <xf numFmtId="0" fontId="5" fillId="2" borderId="5" xfId="3" applyFont="1" applyFill="1" applyBorder="1" applyAlignment="1">
      <alignment horizontal="center" vertical="center" textRotation="90" wrapText="1"/>
    </xf>
    <xf numFmtId="0" fontId="2" fillId="2" borderId="8" xfId="0" applyFont="1" applyFill="1" applyBorder="1"/>
    <xf numFmtId="0" fontId="2" fillId="2" borderId="5" xfId="0" applyFont="1" applyFill="1" applyBorder="1"/>
    <xf numFmtId="0" fontId="5" fillId="2" borderId="8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_APRANQACANK Hashvetv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tabSelected="1" workbookViewId="0">
      <selection activeCell="A2" sqref="A2:P2"/>
    </sheetView>
  </sheetViews>
  <sheetFormatPr defaultRowHeight="12.75" x14ac:dyDescent="0.25"/>
  <cols>
    <col min="1" max="1" width="5.7109375" style="1" bestFit="1" customWidth="1"/>
    <col min="2" max="2" width="16.28515625" style="1" bestFit="1" customWidth="1"/>
    <col min="3" max="4" width="16.85546875" style="1" customWidth="1"/>
    <col min="5" max="5" width="34.140625" style="1" customWidth="1"/>
    <col min="6" max="7" width="16.85546875" style="1" customWidth="1"/>
    <col min="8" max="8" width="18.7109375" style="1" customWidth="1"/>
    <col min="9" max="9" width="19.85546875" style="1" customWidth="1"/>
    <col min="10" max="10" width="20.7109375" style="1" customWidth="1"/>
    <col min="11" max="11" width="19.7109375" style="1" customWidth="1"/>
    <col min="12" max="12" width="19.5703125" style="2" customWidth="1"/>
    <col min="13" max="13" width="19.42578125" style="1" customWidth="1"/>
    <col min="14" max="14" width="16.85546875" style="1" customWidth="1"/>
    <col min="15" max="15" width="21.7109375" style="1" customWidth="1"/>
    <col min="16" max="16" width="23" style="1" customWidth="1"/>
    <col min="17" max="17" width="18.5703125" style="1" customWidth="1"/>
    <col min="18" max="22" width="16.85546875" style="1" customWidth="1"/>
    <col min="23" max="23" width="20.85546875" style="1" customWidth="1"/>
    <col min="24" max="25" width="16.85546875" style="1" customWidth="1"/>
    <col min="26" max="256" width="9.140625" style="1"/>
    <col min="257" max="257" width="5.7109375" style="1" bestFit="1" customWidth="1"/>
    <col min="258" max="258" width="16.28515625" style="1" bestFit="1" customWidth="1"/>
    <col min="259" max="260" width="16.85546875" style="1" customWidth="1"/>
    <col min="261" max="261" width="34.140625" style="1" customWidth="1"/>
    <col min="262" max="263" width="16.85546875" style="1" customWidth="1"/>
    <col min="264" max="264" width="18.7109375" style="1" customWidth="1"/>
    <col min="265" max="265" width="19.85546875" style="1" customWidth="1"/>
    <col min="266" max="266" width="20.7109375" style="1" customWidth="1"/>
    <col min="267" max="267" width="19.7109375" style="1" customWidth="1"/>
    <col min="268" max="268" width="19.5703125" style="1" customWidth="1"/>
    <col min="269" max="269" width="19.42578125" style="1" customWidth="1"/>
    <col min="270" max="270" width="16.85546875" style="1" customWidth="1"/>
    <col min="271" max="271" width="21.7109375" style="1" customWidth="1"/>
    <col min="272" max="272" width="23" style="1" customWidth="1"/>
    <col min="273" max="273" width="18.5703125" style="1" customWidth="1"/>
    <col min="274" max="278" width="16.85546875" style="1" customWidth="1"/>
    <col min="279" max="279" width="20.85546875" style="1" customWidth="1"/>
    <col min="280" max="281" width="16.85546875" style="1" customWidth="1"/>
    <col min="282" max="512" width="9.140625" style="1"/>
    <col min="513" max="513" width="5.7109375" style="1" bestFit="1" customWidth="1"/>
    <col min="514" max="514" width="16.28515625" style="1" bestFit="1" customWidth="1"/>
    <col min="515" max="516" width="16.85546875" style="1" customWidth="1"/>
    <col min="517" max="517" width="34.140625" style="1" customWidth="1"/>
    <col min="518" max="519" width="16.85546875" style="1" customWidth="1"/>
    <col min="520" max="520" width="18.7109375" style="1" customWidth="1"/>
    <col min="521" max="521" width="19.85546875" style="1" customWidth="1"/>
    <col min="522" max="522" width="20.7109375" style="1" customWidth="1"/>
    <col min="523" max="523" width="19.7109375" style="1" customWidth="1"/>
    <col min="524" max="524" width="19.5703125" style="1" customWidth="1"/>
    <col min="525" max="525" width="19.42578125" style="1" customWidth="1"/>
    <col min="526" max="526" width="16.85546875" style="1" customWidth="1"/>
    <col min="527" max="527" width="21.7109375" style="1" customWidth="1"/>
    <col min="528" max="528" width="23" style="1" customWidth="1"/>
    <col min="529" max="529" width="18.5703125" style="1" customWidth="1"/>
    <col min="530" max="534" width="16.85546875" style="1" customWidth="1"/>
    <col min="535" max="535" width="20.85546875" style="1" customWidth="1"/>
    <col min="536" max="537" width="16.85546875" style="1" customWidth="1"/>
    <col min="538" max="768" width="9.140625" style="1"/>
    <col min="769" max="769" width="5.7109375" style="1" bestFit="1" customWidth="1"/>
    <col min="770" max="770" width="16.28515625" style="1" bestFit="1" customWidth="1"/>
    <col min="771" max="772" width="16.85546875" style="1" customWidth="1"/>
    <col min="773" max="773" width="34.140625" style="1" customWidth="1"/>
    <col min="774" max="775" width="16.85546875" style="1" customWidth="1"/>
    <col min="776" max="776" width="18.7109375" style="1" customWidth="1"/>
    <col min="777" max="777" width="19.85546875" style="1" customWidth="1"/>
    <col min="778" max="778" width="20.7109375" style="1" customWidth="1"/>
    <col min="779" max="779" width="19.7109375" style="1" customWidth="1"/>
    <col min="780" max="780" width="19.5703125" style="1" customWidth="1"/>
    <col min="781" max="781" width="19.42578125" style="1" customWidth="1"/>
    <col min="782" max="782" width="16.85546875" style="1" customWidth="1"/>
    <col min="783" max="783" width="21.7109375" style="1" customWidth="1"/>
    <col min="784" max="784" width="23" style="1" customWidth="1"/>
    <col min="785" max="785" width="18.5703125" style="1" customWidth="1"/>
    <col min="786" max="790" width="16.85546875" style="1" customWidth="1"/>
    <col min="791" max="791" width="20.85546875" style="1" customWidth="1"/>
    <col min="792" max="793" width="16.85546875" style="1" customWidth="1"/>
    <col min="794" max="1024" width="9.140625" style="1"/>
    <col min="1025" max="1025" width="5.7109375" style="1" bestFit="1" customWidth="1"/>
    <col min="1026" max="1026" width="16.28515625" style="1" bestFit="1" customWidth="1"/>
    <col min="1027" max="1028" width="16.85546875" style="1" customWidth="1"/>
    <col min="1029" max="1029" width="34.140625" style="1" customWidth="1"/>
    <col min="1030" max="1031" width="16.85546875" style="1" customWidth="1"/>
    <col min="1032" max="1032" width="18.7109375" style="1" customWidth="1"/>
    <col min="1033" max="1033" width="19.85546875" style="1" customWidth="1"/>
    <col min="1034" max="1034" width="20.7109375" style="1" customWidth="1"/>
    <col min="1035" max="1035" width="19.7109375" style="1" customWidth="1"/>
    <col min="1036" max="1036" width="19.5703125" style="1" customWidth="1"/>
    <col min="1037" max="1037" width="19.42578125" style="1" customWidth="1"/>
    <col min="1038" max="1038" width="16.85546875" style="1" customWidth="1"/>
    <col min="1039" max="1039" width="21.7109375" style="1" customWidth="1"/>
    <col min="1040" max="1040" width="23" style="1" customWidth="1"/>
    <col min="1041" max="1041" width="18.5703125" style="1" customWidth="1"/>
    <col min="1042" max="1046" width="16.85546875" style="1" customWidth="1"/>
    <col min="1047" max="1047" width="20.85546875" style="1" customWidth="1"/>
    <col min="1048" max="1049" width="16.85546875" style="1" customWidth="1"/>
    <col min="1050" max="1280" width="9.140625" style="1"/>
    <col min="1281" max="1281" width="5.7109375" style="1" bestFit="1" customWidth="1"/>
    <col min="1282" max="1282" width="16.28515625" style="1" bestFit="1" customWidth="1"/>
    <col min="1283" max="1284" width="16.85546875" style="1" customWidth="1"/>
    <col min="1285" max="1285" width="34.140625" style="1" customWidth="1"/>
    <col min="1286" max="1287" width="16.85546875" style="1" customWidth="1"/>
    <col min="1288" max="1288" width="18.7109375" style="1" customWidth="1"/>
    <col min="1289" max="1289" width="19.85546875" style="1" customWidth="1"/>
    <col min="1290" max="1290" width="20.7109375" style="1" customWidth="1"/>
    <col min="1291" max="1291" width="19.7109375" style="1" customWidth="1"/>
    <col min="1292" max="1292" width="19.5703125" style="1" customWidth="1"/>
    <col min="1293" max="1293" width="19.42578125" style="1" customWidth="1"/>
    <col min="1294" max="1294" width="16.85546875" style="1" customWidth="1"/>
    <col min="1295" max="1295" width="21.7109375" style="1" customWidth="1"/>
    <col min="1296" max="1296" width="23" style="1" customWidth="1"/>
    <col min="1297" max="1297" width="18.5703125" style="1" customWidth="1"/>
    <col min="1298" max="1302" width="16.85546875" style="1" customWidth="1"/>
    <col min="1303" max="1303" width="20.85546875" style="1" customWidth="1"/>
    <col min="1304" max="1305" width="16.85546875" style="1" customWidth="1"/>
    <col min="1306" max="1536" width="9.140625" style="1"/>
    <col min="1537" max="1537" width="5.7109375" style="1" bestFit="1" customWidth="1"/>
    <col min="1538" max="1538" width="16.28515625" style="1" bestFit="1" customWidth="1"/>
    <col min="1539" max="1540" width="16.85546875" style="1" customWidth="1"/>
    <col min="1541" max="1541" width="34.140625" style="1" customWidth="1"/>
    <col min="1542" max="1543" width="16.85546875" style="1" customWidth="1"/>
    <col min="1544" max="1544" width="18.7109375" style="1" customWidth="1"/>
    <col min="1545" max="1545" width="19.85546875" style="1" customWidth="1"/>
    <col min="1546" max="1546" width="20.7109375" style="1" customWidth="1"/>
    <col min="1547" max="1547" width="19.7109375" style="1" customWidth="1"/>
    <col min="1548" max="1548" width="19.5703125" style="1" customWidth="1"/>
    <col min="1549" max="1549" width="19.42578125" style="1" customWidth="1"/>
    <col min="1550" max="1550" width="16.85546875" style="1" customWidth="1"/>
    <col min="1551" max="1551" width="21.7109375" style="1" customWidth="1"/>
    <col min="1552" max="1552" width="23" style="1" customWidth="1"/>
    <col min="1553" max="1553" width="18.5703125" style="1" customWidth="1"/>
    <col min="1554" max="1558" width="16.85546875" style="1" customWidth="1"/>
    <col min="1559" max="1559" width="20.85546875" style="1" customWidth="1"/>
    <col min="1560" max="1561" width="16.85546875" style="1" customWidth="1"/>
    <col min="1562" max="1792" width="9.140625" style="1"/>
    <col min="1793" max="1793" width="5.7109375" style="1" bestFit="1" customWidth="1"/>
    <col min="1794" max="1794" width="16.28515625" style="1" bestFit="1" customWidth="1"/>
    <col min="1795" max="1796" width="16.85546875" style="1" customWidth="1"/>
    <col min="1797" max="1797" width="34.140625" style="1" customWidth="1"/>
    <col min="1798" max="1799" width="16.85546875" style="1" customWidth="1"/>
    <col min="1800" max="1800" width="18.7109375" style="1" customWidth="1"/>
    <col min="1801" max="1801" width="19.85546875" style="1" customWidth="1"/>
    <col min="1802" max="1802" width="20.7109375" style="1" customWidth="1"/>
    <col min="1803" max="1803" width="19.7109375" style="1" customWidth="1"/>
    <col min="1804" max="1804" width="19.5703125" style="1" customWidth="1"/>
    <col min="1805" max="1805" width="19.42578125" style="1" customWidth="1"/>
    <col min="1806" max="1806" width="16.85546875" style="1" customWidth="1"/>
    <col min="1807" max="1807" width="21.7109375" style="1" customWidth="1"/>
    <col min="1808" max="1808" width="23" style="1" customWidth="1"/>
    <col min="1809" max="1809" width="18.5703125" style="1" customWidth="1"/>
    <col min="1810" max="1814" width="16.85546875" style="1" customWidth="1"/>
    <col min="1815" max="1815" width="20.85546875" style="1" customWidth="1"/>
    <col min="1816" max="1817" width="16.85546875" style="1" customWidth="1"/>
    <col min="1818" max="2048" width="9.140625" style="1"/>
    <col min="2049" max="2049" width="5.7109375" style="1" bestFit="1" customWidth="1"/>
    <col min="2050" max="2050" width="16.28515625" style="1" bestFit="1" customWidth="1"/>
    <col min="2051" max="2052" width="16.85546875" style="1" customWidth="1"/>
    <col min="2053" max="2053" width="34.140625" style="1" customWidth="1"/>
    <col min="2054" max="2055" width="16.85546875" style="1" customWidth="1"/>
    <col min="2056" max="2056" width="18.7109375" style="1" customWidth="1"/>
    <col min="2057" max="2057" width="19.85546875" style="1" customWidth="1"/>
    <col min="2058" max="2058" width="20.7109375" style="1" customWidth="1"/>
    <col min="2059" max="2059" width="19.7109375" style="1" customWidth="1"/>
    <col min="2060" max="2060" width="19.5703125" style="1" customWidth="1"/>
    <col min="2061" max="2061" width="19.42578125" style="1" customWidth="1"/>
    <col min="2062" max="2062" width="16.85546875" style="1" customWidth="1"/>
    <col min="2063" max="2063" width="21.7109375" style="1" customWidth="1"/>
    <col min="2064" max="2064" width="23" style="1" customWidth="1"/>
    <col min="2065" max="2065" width="18.5703125" style="1" customWidth="1"/>
    <col min="2066" max="2070" width="16.85546875" style="1" customWidth="1"/>
    <col min="2071" max="2071" width="20.85546875" style="1" customWidth="1"/>
    <col min="2072" max="2073" width="16.85546875" style="1" customWidth="1"/>
    <col min="2074" max="2304" width="9.140625" style="1"/>
    <col min="2305" max="2305" width="5.7109375" style="1" bestFit="1" customWidth="1"/>
    <col min="2306" max="2306" width="16.28515625" style="1" bestFit="1" customWidth="1"/>
    <col min="2307" max="2308" width="16.85546875" style="1" customWidth="1"/>
    <col min="2309" max="2309" width="34.140625" style="1" customWidth="1"/>
    <col min="2310" max="2311" width="16.85546875" style="1" customWidth="1"/>
    <col min="2312" max="2312" width="18.7109375" style="1" customWidth="1"/>
    <col min="2313" max="2313" width="19.85546875" style="1" customWidth="1"/>
    <col min="2314" max="2314" width="20.7109375" style="1" customWidth="1"/>
    <col min="2315" max="2315" width="19.7109375" style="1" customWidth="1"/>
    <col min="2316" max="2316" width="19.5703125" style="1" customWidth="1"/>
    <col min="2317" max="2317" width="19.42578125" style="1" customWidth="1"/>
    <col min="2318" max="2318" width="16.85546875" style="1" customWidth="1"/>
    <col min="2319" max="2319" width="21.7109375" style="1" customWidth="1"/>
    <col min="2320" max="2320" width="23" style="1" customWidth="1"/>
    <col min="2321" max="2321" width="18.5703125" style="1" customWidth="1"/>
    <col min="2322" max="2326" width="16.85546875" style="1" customWidth="1"/>
    <col min="2327" max="2327" width="20.85546875" style="1" customWidth="1"/>
    <col min="2328" max="2329" width="16.85546875" style="1" customWidth="1"/>
    <col min="2330" max="2560" width="9.140625" style="1"/>
    <col min="2561" max="2561" width="5.7109375" style="1" bestFit="1" customWidth="1"/>
    <col min="2562" max="2562" width="16.28515625" style="1" bestFit="1" customWidth="1"/>
    <col min="2563" max="2564" width="16.85546875" style="1" customWidth="1"/>
    <col min="2565" max="2565" width="34.140625" style="1" customWidth="1"/>
    <col min="2566" max="2567" width="16.85546875" style="1" customWidth="1"/>
    <col min="2568" max="2568" width="18.7109375" style="1" customWidth="1"/>
    <col min="2569" max="2569" width="19.85546875" style="1" customWidth="1"/>
    <col min="2570" max="2570" width="20.7109375" style="1" customWidth="1"/>
    <col min="2571" max="2571" width="19.7109375" style="1" customWidth="1"/>
    <col min="2572" max="2572" width="19.5703125" style="1" customWidth="1"/>
    <col min="2573" max="2573" width="19.42578125" style="1" customWidth="1"/>
    <col min="2574" max="2574" width="16.85546875" style="1" customWidth="1"/>
    <col min="2575" max="2575" width="21.7109375" style="1" customWidth="1"/>
    <col min="2576" max="2576" width="23" style="1" customWidth="1"/>
    <col min="2577" max="2577" width="18.5703125" style="1" customWidth="1"/>
    <col min="2578" max="2582" width="16.85546875" style="1" customWidth="1"/>
    <col min="2583" max="2583" width="20.85546875" style="1" customWidth="1"/>
    <col min="2584" max="2585" width="16.85546875" style="1" customWidth="1"/>
    <col min="2586" max="2816" width="9.140625" style="1"/>
    <col min="2817" max="2817" width="5.7109375" style="1" bestFit="1" customWidth="1"/>
    <col min="2818" max="2818" width="16.28515625" style="1" bestFit="1" customWidth="1"/>
    <col min="2819" max="2820" width="16.85546875" style="1" customWidth="1"/>
    <col min="2821" max="2821" width="34.140625" style="1" customWidth="1"/>
    <col min="2822" max="2823" width="16.85546875" style="1" customWidth="1"/>
    <col min="2824" max="2824" width="18.7109375" style="1" customWidth="1"/>
    <col min="2825" max="2825" width="19.85546875" style="1" customWidth="1"/>
    <col min="2826" max="2826" width="20.7109375" style="1" customWidth="1"/>
    <col min="2827" max="2827" width="19.7109375" style="1" customWidth="1"/>
    <col min="2828" max="2828" width="19.5703125" style="1" customWidth="1"/>
    <col min="2829" max="2829" width="19.42578125" style="1" customWidth="1"/>
    <col min="2830" max="2830" width="16.85546875" style="1" customWidth="1"/>
    <col min="2831" max="2831" width="21.7109375" style="1" customWidth="1"/>
    <col min="2832" max="2832" width="23" style="1" customWidth="1"/>
    <col min="2833" max="2833" width="18.5703125" style="1" customWidth="1"/>
    <col min="2834" max="2838" width="16.85546875" style="1" customWidth="1"/>
    <col min="2839" max="2839" width="20.85546875" style="1" customWidth="1"/>
    <col min="2840" max="2841" width="16.85546875" style="1" customWidth="1"/>
    <col min="2842" max="3072" width="9.140625" style="1"/>
    <col min="3073" max="3073" width="5.7109375" style="1" bestFit="1" customWidth="1"/>
    <col min="3074" max="3074" width="16.28515625" style="1" bestFit="1" customWidth="1"/>
    <col min="3075" max="3076" width="16.85546875" style="1" customWidth="1"/>
    <col min="3077" max="3077" width="34.140625" style="1" customWidth="1"/>
    <col min="3078" max="3079" width="16.85546875" style="1" customWidth="1"/>
    <col min="3080" max="3080" width="18.7109375" style="1" customWidth="1"/>
    <col min="3081" max="3081" width="19.85546875" style="1" customWidth="1"/>
    <col min="3082" max="3082" width="20.7109375" style="1" customWidth="1"/>
    <col min="3083" max="3083" width="19.7109375" style="1" customWidth="1"/>
    <col min="3084" max="3084" width="19.5703125" style="1" customWidth="1"/>
    <col min="3085" max="3085" width="19.42578125" style="1" customWidth="1"/>
    <col min="3086" max="3086" width="16.85546875" style="1" customWidth="1"/>
    <col min="3087" max="3087" width="21.7109375" style="1" customWidth="1"/>
    <col min="3088" max="3088" width="23" style="1" customWidth="1"/>
    <col min="3089" max="3089" width="18.5703125" style="1" customWidth="1"/>
    <col min="3090" max="3094" width="16.85546875" style="1" customWidth="1"/>
    <col min="3095" max="3095" width="20.85546875" style="1" customWidth="1"/>
    <col min="3096" max="3097" width="16.85546875" style="1" customWidth="1"/>
    <col min="3098" max="3328" width="9.140625" style="1"/>
    <col min="3329" max="3329" width="5.7109375" style="1" bestFit="1" customWidth="1"/>
    <col min="3330" max="3330" width="16.28515625" style="1" bestFit="1" customWidth="1"/>
    <col min="3331" max="3332" width="16.85546875" style="1" customWidth="1"/>
    <col min="3333" max="3333" width="34.140625" style="1" customWidth="1"/>
    <col min="3334" max="3335" width="16.85546875" style="1" customWidth="1"/>
    <col min="3336" max="3336" width="18.7109375" style="1" customWidth="1"/>
    <col min="3337" max="3337" width="19.85546875" style="1" customWidth="1"/>
    <col min="3338" max="3338" width="20.7109375" style="1" customWidth="1"/>
    <col min="3339" max="3339" width="19.7109375" style="1" customWidth="1"/>
    <col min="3340" max="3340" width="19.5703125" style="1" customWidth="1"/>
    <col min="3341" max="3341" width="19.42578125" style="1" customWidth="1"/>
    <col min="3342" max="3342" width="16.85546875" style="1" customWidth="1"/>
    <col min="3343" max="3343" width="21.7109375" style="1" customWidth="1"/>
    <col min="3344" max="3344" width="23" style="1" customWidth="1"/>
    <col min="3345" max="3345" width="18.5703125" style="1" customWidth="1"/>
    <col min="3346" max="3350" width="16.85546875" style="1" customWidth="1"/>
    <col min="3351" max="3351" width="20.85546875" style="1" customWidth="1"/>
    <col min="3352" max="3353" width="16.85546875" style="1" customWidth="1"/>
    <col min="3354" max="3584" width="9.140625" style="1"/>
    <col min="3585" max="3585" width="5.7109375" style="1" bestFit="1" customWidth="1"/>
    <col min="3586" max="3586" width="16.28515625" style="1" bestFit="1" customWidth="1"/>
    <col min="3587" max="3588" width="16.85546875" style="1" customWidth="1"/>
    <col min="3589" max="3589" width="34.140625" style="1" customWidth="1"/>
    <col min="3590" max="3591" width="16.85546875" style="1" customWidth="1"/>
    <col min="3592" max="3592" width="18.7109375" style="1" customWidth="1"/>
    <col min="3593" max="3593" width="19.85546875" style="1" customWidth="1"/>
    <col min="3594" max="3594" width="20.7109375" style="1" customWidth="1"/>
    <col min="3595" max="3595" width="19.7109375" style="1" customWidth="1"/>
    <col min="3596" max="3596" width="19.5703125" style="1" customWidth="1"/>
    <col min="3597" max="3597" width="19.42578125" style="1" customWidth="1"/>
    <col min="3598" max="3598" width="16.85546875" style="1" customWidth="1"/>
    <col min="3599" max="3599" width="21.7109375" style="1" customWidth="1"/>
    <col min="3600" max="3600" width="23" style="1" customWidth="1"/>
    <col min="3601" max="3601" width="18.5703125" style="1" customWidth="1"/>
    <col min="3602" max="3606" width="16.85546875" style="1" customWidth="1"/>
    <col min="3607" max="3607" width="20.85546875" style="1" customWidth="1"/>
    <col min="3608" max="3609" width="16.85546875" style="1" customWidth="1"/>
    <col min="3610" max="3840" width="9.140625" style="1"/>
    <col min="3841" max="3841" width="5.7109375" style="1" bestFit="1" customWidth="1"/>
    <col min="3842" max="3842" width="16.28515625" style="1" bestFit="1" customWidth="1"/>
    <col min="3843" max="3844" width="16.85546875" style="1" customWidth="1"/>
    <col min="3845" max="3845" width="34.140625" style="1" customWidth="1"/>
    <col min="3846" max="3847" width="16.85546875" style="1" customWidth="1"/>
    <col min="3848" max="3848" width="18.7109375" style="1" customWidth="1"/>
    <col min="3849" max="3849" width="19.85546875" style="1" customWidth="1"/>
    <col min="3850" max="3850" width="20.7109375" style="1" customWidth="1"/>
    <col min="3851" max="3851" width="19.7109375" style="1" customWidth="1"/>
    <col min="3852" max="3852" width="19.5703125" style="1" customWidth="1"/>
    <col min="3853" max="3853" width="19.42578125" style="1" customWidth="1"/>
    <col min="3854" max="3854" width="16.85546875" style="1" customWidth="1"/>
    <col min="3855" max="3855" width="21.7109375" style="1" customWidth="1"/>
    <col min="3856" max="3856" width="23" style="1" customWidth="1"/>
    <col min="3857" max="3857" width="18.5703125" style="1" customWidth="1"/>
    <col min="3858" max="3862" width="16.85546875" style="1" customWidth="1"/>
    <col min="3863" max="3863" width="20.85546875" style="1" customWidth="1"/>
    <col min="3864" max="3865" width="16.85546875" style="1" customWidth="1"/>
    <col min="3866" max="4096" width="9.140625" style="1"/>
    <col min="4097" max="4097" width="5.7109375" style="1" bestFit="1" customWidth="1"/>
    <col min="4098" max="4098" width="16.28515625" style="1" bestFit="1" customWidth="1"/>
    <col min="4099" max="4100" width="16.85546875" style="1" customWidth="1"/>
    <col min="4101" max="4101" width="34.140625" style="1" customWidth="1"/>
    <col min="4102" max="4103" width="16.85546875" style="1" customWidth="1"/>
    <col min="4104" max="4104" width="18.7109375" style="1" customWidth="1"/>
    <col min="4105" max="4105" width="19.85546875" style="1" customWidth="1"/>
    <col min="4106" max="4106" width="20.7109375" style="1" customWidth="1"/>
    <col min="4107" max="4107" width="19.7109375" style="1" customWidth="1"/>
    <col min="4108" max="4108" width="19.5703125" style="1" customWidth="1"/>
    <col min="4109" max="4109" width="19.42578125" style="1" customWidth="1"/>
    <col min="4110" max="4110" width="16.85546875" style="1" customWidth="1"/>
    <col min="4111" max="4111" width="21.7109375" style="1" customWidth="1"/>
    <col min="4112" max="4112" width="23" style="1" customWidth="1"/>
    <col min="4113" max="4113" width="18.5703125" style="1" customWidth="1"/>
    <col min="4114" max="4118" width="16.85546875" style="1" customWidth="1"/>
    <col min="4119" max="4119" width="20.85546875" style="1" customWidth="1"/>
    <col min="4120" max="4121" width="16.85546875" style="1" customWidth="1"/>
    <col min="4122" max="4352" width="9.140625" style="1"/>
    <col min="4353" max="4353" width="5.7109375" style="1" bestFit="1" customWidth="1"/>
    <col min="4354" max="4354" width="16.28515625" style="1" bestFit="1" customWidth="1"/>
    <col min="4355" max="4356" width="16.85546875" style="1" customWidth="1"/>
    <col min="4357" max="4357" width="34.140625" style="1" customWidth="1"/>
    <col min="4358" max="4359" width="16.85546875" style="1" customWidth="1"/>
    <col min="4360" max="4360" width="18.7109375" style="1" customWidth="1"/>
    <col min="4361" max="4361" width="19.85546875" style="1" customWidth="1"/>
    <col min="4362" max="4362" width="20.7109375" style="1" customWidth="1"/>
    <col min="4363" max="4363" width="19.7109375" style="1" customWidth="1"/>
    <col min="4364" max="4364" width="19.5703125" style="1" customWidth="1"/>
    <col min="4365" max="4365" width="19.42578125" style="1" customWidth="1"/>
    <col min="4366" max="4366" width="16.85546875" style="1" customWidth="1"/>
    <col min="4367" max="4367" width="21.7109375" style="1" customWidth="1"/>
    <col min="4368" max="4368" width="23" style="1" customWidth="1"/>
    <col min="4369" max="4369" width="18.5703125" style="1" customWidth="1"/>
    <col min="4370" max="4374" width="16.85546875" style="1" customWidth="1"/>
    <col min="4375" max="4375" width="20.85546875" style="1" customWidth="1"/>
    <col min="4376" max="4377" width="16.85546875" style="1" customWidth="1"/>
    <col min="4378" max="4608" width="9.140625" style="1"/>
    <col min="4609" max="4609" width="5.7109375" style="1" bestFit="1" customWidth="1"/>
    <col min="4610" max="4610" width="16.28515625" style="1" bestFit="1" customWidth="1"/>
    <col min="4611" max="4612" width="16.85546875" style="1" customWidth="1"/>
    <col min="4613" max="4613" width="34.140625" style="1" customWidth="1"/>
    <col min="4614" max="4615" width="16.85546875" style="1" customWidth="1"/>
    <col min="4616" max="4616" width="18.7109375" style="1" customWidth="1"/>
    <col min="4617" max="4617" width="19.85546875" style="1" customWidth="1"/>
    <col min="4618" max="4618" width="20.7109375" style="1" customWidth="1"/>
    <col min="4619" max="4619" width="19.7109375" style="1" customWidth="1"/>
    <col min="4620" max="4620" width="19.5703125" style="1" customWidth="1"/>
    <col min="4621" max="4621" width="19.42578125" style="1" customWidth="1"/>
    <col min="4622" max="4622" width="16.85546875" style="1" customWidth="1"/>
    <col min="4623" max="4623" width="21.7109375" style="1" customWidth="1"/>
    <col min="4624" max="4624" width="23" style="1" customWidth="1"/>
    <col min="4625" max="4625" width="18.5703125" style="1" customWidth="1"/>
    <col min="4626" max="4630" width="16.85546875" style="1" customWidth="1"/>
    <col min="4631" max="4631" width="20.85546875" style="1" customWidth="1"/>
    <col min="4632" max="4633" width="16.85546875" style="1" customWidth="1"/>
    <col min="4634" max="4864" width="9.140625" style="1"/>
    <col min="4865" max="4865" width="5.7109375" style="1" bestFit="1" customWidth="1"/>
    <col min="4866" max="4866" width="16.28515625" style="1" bestFit="1" customWidth="1"/>
    <col min="4867" max="4868" width="16.85546875" style="1" customWidth="1"/>
    <col min="4869" max="4869" width="34.140625" style="1" customWidth="1"/>
    <col min="4870" max="4871" width="16.85546875" style="1" customWidth="1"/>
    <col min="4872" max="4872" width="18.7109375" style="1" customWidth="1"/>
    <col min="4873" max="4873" width="19.85546875" style="1" customWidth="1"/>
    <col min="4874" max="4874" width="20.7109375" style="1" customWidth="1"/>
    <col min="4875" max="4875" width="19.7109375" style="1" customWidth="1"/>
    <col min="4876" max="4876" width="19.5703125" style="1" customWidth="1"/>
    <col min="4877" max="4877" width="19.42578125" style="1" customWidth="1"/>
    <col min="4878" max="4878" width="16.85546875" style="1" customWidth="1"/>
    <col min="4879" max="4879" width="21.7109375" style="1" customWidth="1"/>
    <col min="4880" max="4880" width="23" style="1" customWidth="1"/>
    <col min="4881" max="4881" width="18.5703125" style="1" customWidth="1"/>
    <col min="4882" max="4886" width="16.85546875" style="1" customWidth="1"/>
    <col min="4887" max="4887" width="20.85546875" style="1" customWidth="1"/>
    <col min="4888" max="4889" width="16.85546875" style="1" customWidth="1"/>
    <col min="4890" max="5120" width="9.140625" style="1"/>
    <col min="5121" max="5121" width="5.7109375" style="1" bestFit="1" customWidth="1"/>
    <col min="5122" max="5122" width="16.28515625" style="1" bestFit="1" customWidth="1"/>
    <col min="5123" max="5124" width="16.85546875" style="1" customWidth="1"/>
    <col min="5125" max="5125" width="34.140625" style="1" customWidth="1"/>
    <col min="5126" max="5127" width="16.85546875" style="1" customWidth="1"/>
    <col min="5128" max="5128" width="18.7109375" style="1" customWidth="1"/>
    <col min="5129" max="5129" width="19.85546875" style="1" customWidth="1"/>
    <col min="5130" max="5130" width="20.7109375" style="1" customWidth="1"/>
    <col min="5131" max="5131" width="19.7109375" style="1" customWidth="1"/>
    <col min="5132" max="5132" width="19.5703125" style="1" customWidth="1"/>
    <col min="5133" max="5133" width="19.42578125" style="1" customWidth="1"/>
    <col min="5134" max="5134" width="16.85546875" style="1" customWidth="1"/>
    <col min="5135" max="5135" width="21.7109375" style="1" customWidth="1"/>
    <col min="5136" max="5136" width="23" style="1" customWidth="1"/>
    <col min="5137" max="5137" width="18.5703125" style="1" customWidth="1"/>
    <col min="5138" max="5142" width="16.85546875" style="1" customWidth="1"/>
    <col min="5143" max="5143" width="20.85546875" style="1" customWidth="1"/>
    <col min="5144" max="5145" width="16.85546875" style="1" customWidth="1"/>
    <col min="5146" max="5376" width="9.140625" style="1"/>
    <col min="5377" max="5377" width="5.7109375" style="1" bestFit="1" customWidth="1"/>
    <col min="5378" max="5378" width="16.28515625" style="1" bestFit="1" customWidth="1"/>
    <col min="5379" max="5380" width="16.85546875" style="1" customWidth="1"/>
    <col min="5381" max="5381" width="34.140625" style="1" customWidth="1"/>
    <col min="5382" max="5383" width="16.85546875" style="1" customWidth="1"/>
    <col min="5384" max="5384" width="18.7109375" style="1" customWidth="1"/>
    <col min="5385" max="5385" width="19.85546875" style="1" customWidth="1"/>
    <col min="5386" max="5386" width="20.7109375" style="1" customWidth="1"/>
    <col min="5387" max="5387" width="19.7109375" style="1" customWidth="1"/>
    <col min="5388" max="5388" width="19.5703125" style="1" customWidth="1"/>
    <col min="5389" max="5389" width="19.42578125" style="1" customWidth="1"/>
    <col min="5390" max="5390" width="16.85546875" style="1" customWidth="1"/>
    <col min="5391" max="5391" width="21.7109375" style="1" customWidth="1"/>
    <col min="5392" max="5392" width="23" style="1" customWidth="1"/>
    <col min="5393" max="5393" width="18.5703125" style="1" customWidth="1"/>
    <col min="5394" max="5398" width="16.85546875" style="1" customWidth="1"/>
    <col min="5399" max="5399" width="20.85546875" style="1" customWidth="1"/>
    <col min="5400" max="5401" width="16.85546875" style="1" customWidth="1"/>
    <col min="5402" max="5632" width="9.140625" style="1"/>
    <col min="5633" max="5633" width="5.7109375" style="1" bestFit="1" customWidth="1"/>
    <col min="5634" max="5634" width="16.28515625" style="1" bestFit="1" customWidth="1"/>
    <col min="5635" max="5636" width="16.85546875" style="1" customWidth="1"/>
    <col min="5637" max="5637" width="34.140625" style="1" customWidth="1"/>
    <col min="5638" max="5639" width="16.85546875" style="1" customWidth="1"/>
    <col min="5640" max="5640" width="18.7109375" style="1" customWidth="1"/>
    <col min="5641" max="5641" width="19.85546875" style="1" customWidth="1"/>
    <col min="5642" max="5642" width="20.7109375" style="1" customWidth="1"/>
    <col min="5643" max="5643" width="19.7109375" style="1" customWidth="1"/>
    <col min="5644" max="5644" width="19.5703125" style="1" customWidth="1"/>
    <col min="5645" max="5645" width="19.42578125" style="1" customWidth="1"/>
    <col min="5646" max="5646" width="16.85546875" style="1" customWidth="1"/>
    <col min="5647" max="5647" width="21.7109375" style="1" customWidth="1"/>
    <col min="5648" max="5648" width="23" style="1" customWidth="1"/>
    <col min="5649" max="5649" width="18.5703125" style="1" customWidth="1"/>
    <col min="5650" max="5654" width="16.85546875" style="1" customWidth="1"/>
    <col min="5655" max="5655" width="20.85546875" style="1" customWidth="1"/>
    <col min="5656" max="5657" width="16.85546875" style="1" customWidth="1"/>
    <col min="5658" max="5888" width="9.140625" style="1"/>
    <col min="5889" max="5889" width="5.7109375" style="1" bestFit="1" customWidth="1"/>
    <col min="5890" max="5890" width="16.28515625" style="1" bestFit="1" customWidth="1"/>
    <col min="5891" max="5892" width="16.85546875" style="1" customWidth="1"/>
    <col min="5893" max="5893" width="34.140625" style="1" customWidth="1"/>
    <col min="5894" max="5895" width="16.85546875" style="1" customWidth="1"/>
    <col min="5896" max="5896" width="18.7109375" style="1" customWidth="1"/>
    <col min="5897" max="5897" width="19.85546875" style="1" customWidth="1"/>
    <col min="5898" max="5898" width="20.7109375" style="1" customWidth="1"/>
    <col min="5899" max="5899" width="19.7109375" style="1" customWidth="1"/>
    <col min="5900" max="5900" width="19.5703125" style="1" customWidth="1"/>
    <col min="5901" max="5901" width="19.42578125" style="1" customWidth="1"/>
    <col min="5902" max="5902" width="16.85546875" style="1" customWidth="1"/>
    <col min="5903" max="5903" width="21.7109375" style="1" customWidth="1"/>
    <col min="5904" max="5904" width="23" style="1" customWidth="1"/>
    <col min="5905" max="5905" width="18.5703125" style="1" customWidth="1"/>
    <col min="5906" max="5910" width="16.85546875" style="1" customWidth="1"/>
    <col min="5911" max="5911" width="20.85546875" style="1" customWidth="1"/>
    <col min="5912" max="5913" width="16.85546875" style="1" customWidth="1"/>
    <col min="5914" max="6144" width="9.140625" style="1"/>
    <col min="6145" max="6145" width="5.7109375" style="1" bestFit="1" customWidth="1"/>
    <col min="6146" max="6146" width="16.28515625" style="1" bestFit="1" customWidth="1"/>
    <col min="6147" max="6148" width="16.85546875" style="1" customWidth="1"/>
    <col min="6149" max="6149" width="34.140625" style="1" customWidth="1"/>
    <col min="6150" max="6151" width="16.85546875" style="1" customWidth="1"/>
    <col min="6152" max="6152" width="18.7109375" style="1" customWidth="1"/>
    <col min="6153" max="6153" width="19.85546875" style="1" customWidth="1"/>
    <col min="6154" max="6154" width="20.7109375" style="1" customWidth="1"/>
    <col min="6155" max="6155" width="19.7109375" style="1" customWidth="1"/>
    <col min="6156" max="6156" width="19.5703125" style="1" customWidth="1"/>
    <col min="6157" max="6157" width="19.42578125" style="1" customWidth="1"/>
    <col min="6158" max="6158" width="16.85546875" style="1" customWidth="1"/>
    <col min="6159" max="6159" width="21.7109375" style="1" customWidth="1"/>
    <col min="6160" max="6160" width="23" style="1" customWidth="1"/>
    <col min="6161" max="6161" width="18.5703125" style="1" customWidth="1"/>
    <col min="6162" max="6166" width="16.85546875" style="1" customWidth="1"/>
    <col min="6167" max="6167" width="20.85546875" style="1" customWidth="1"/>
    <col min="6168" max="6169" width="16.85546875" style="1" customWidth="1"/>
    <col min="6170" max="6400" width="9.140625" style="1"/>
    <col min="6401" max="6401" width="5.7109375" style="1" bestFit="1" customWidth="1"/>
    <col min="6402" max="6402" width="16.28515625" style="1" bestFit="1" customWidth="1"/>
    <col min="6403" max="6404" width="16.85546875" style="1" customWidth="1"/>
    <col min="6405" max="6405" width="34.140625" style="1" customWidth="1"/>
    <col min="6406" max="6407" width="16.85546875" style="1" customWidth="1"/>
    <col min="6408" max="6408" width="18.7109375" style="1" customWidth="1"/>
    <col min="6409" max="6409" width="19.85546875" style="1" customWidth="1"/>
    <col min="6410" max="6410" width="20.7109375" style="1" customWidth="1"/>
    <col min="6411" max="6411" width="19.7109375" style="1" customWidth="1"/>
    <col min="6412" max="6412" width="19.5703125" style="1" customWidth="1"/>
    <col min="6413" max="6413" width="19.42578125" style="1" customWidth="1"/>
    <col min="6414" max="6414" width="16.85546875" style="1" customWidth="1"/>
    <col min="6415" max="6415" width="21.7109375" style="1" customWidth="1"/>
    <col min="6416" max="6416" width="23" style="1" customWidth="1"/>
    <col min="6417" max="6417" width="18.5703125" style="1" customWidth="1"/>
    <col min="6418" max="6422" width="16.85546875" style="1" customWidth="1"/>
    <col min="6423" max="6423" width="20.85546875" style="1" customWidth="1"/>
    <col min="6424" max="6425" width="16.85546875" style="1" customWidth="1"/>
    <col min="6426" max="6656" width="9.140625" style="1"/>
    <col min="6657" max="6657" width="5.7109375" style="1" bestFit="1" customWidth="1"/>
    <col min="6658" max="6658" width="16.28515625" style="1" bestFit="1" customWidth="1"/>
    <col min="6659" max="6660" width="16.85546875" style="1" customWidth="1"/>
    <col min="6661" max="6661" width="34.140625" style="1" customWidth="1"/>
    <col min="6662" max="6663" width="16.85546875" style="1" customWidth="1"/>
    <col min="6664" max="6664" width="18.7109375" style="1" customWidth="1"/>
    <col min="6665" max="6665" width="19.85546875" style="1" customWidth="1"/>
    <col min="6666" max="6666" width="20.7109375" style="1" customWidth="1"/>
    <col min="6667" max="6667" width="19.7109375" style="1" customWidth="1"/>
    <col min="6668" max="6668" width="19.5703125" style="1" customWidth="1"/>
    <col min="6669" max="6669" width="19.42578125" style="1" customWidth="1"/>
    <col min="6670" max="6670" width="16.85546875" style="1" customWidth="1"/>
    <col min="6671" max="6671" width="21.7109375" style="1" customWidth="1"/>
    <col min="6672" max="6672" width="23" style="1" customWidth="1"/>
    <col min="6673" max="6673" width="18.5703125" style="1" customWidth="1"/>
    <col min="6674" max="6678" width="16.85546875" style="1" customWidth="1"/>
    <col min="6679" max="6679" width="20.85546875" style="1" customWidth="1"/>
    <col min="6680" max="6681" width="16.85546875" style="1" customWidth="1"/>
    <col min="6682" max="6912" width="9.140625" style="1"/>
    <col min="6913" max="6913" width="5.7109375" style="1" bestFit="1" customWidth="1"/>
    <col min="6914" max="6914" width="16.28515625" style="1" bestFit="1" customWidth="1"/>
    <col min="6915" max="6916" width="16.85546875" style="1" customWidth="1"/>
    <col min="6917" max="6917" width="34.140625" style="1" customWidth="1"/>
    <col min="6918" max="6919" width="16.85546875" style="1" customWidth="1"/>
    <col min="6920" max="6920" width="18.7109375" style="1" customWidth="1"/>
    <col min="6921" max="6921" width="19.85546875" style="1" customWidth="1"/>
    <col min="6922" max="6922" width="20.7109375" style="1" customWidth="1"/>
    <col min="6923" max="6923" width="19.7109375" style="1" customWidth="1"/>
    <col min="6924" max="6924" width="19.5703125" style="1" customWidth="1"/>
    <col min="6925" max="6925" width="19.42578125" style="1" customWidth="1"/>
    <col min="6926" max="6926" width="16.85546875" style="1" customWidth="1"/>
    <col min="6927" max="6927" width="21.7109375" style="1" customWidth="1"/>
    <col min="6928" max="6928" width="23" style="1" customWidth="1"/>
    <col min="6929" max="6929" width="18.5703125" style="1" customWidth="1"/>
    <col min="6930" max="6934" width="16.85546875" style="1" customWidth="1"/>
    <col min="6935" max="6935" width="20.85546875" style="1" customWidth="1"/>
    <col min="6936" max="6937" width="16.85546875" style="1" customWidth="1"/>
    <col min="6938" max="7168" width="9.140625" style="1"/>
    <col min="7169" max="7169" width="5.7109375" style="1" bestFit="1" customWidth="1"/>
    <col min="7170" max="7170" width="16.28515625" style="1" bestFit="1" customWidth="1"/>
    <col min="7171" max="7172" width="16.85546875" style="1" customWidth="1"/>
    <col min="7173" max="7173" width="34.140625" style="1" customWidth="1"/>
    <col min="7174" max="7175" width="16.85546875" style="1" customWidth="1"/>
    <col min="7176" max="7176" width="18.7109375" style="1" customWidth="1"/>
    <col min="7177" max="7177" width="19.85546875" style="1" customWidth="1"/>
    <col min="7178" max="7178" width="20.7109375" style="1" customWidth="1"/>
    <col min="7179" max="7179" width="19.7109375" style="1" customWidth="1"/>
    <col min="7180" max="7180" width="19.5703125" style="1" customWidth="1"/>
    <col min="7181" max="7181" width="19.42578125" style="1" customWidth="1"/>
    <col min="7182" max="7182" width="16.85546875" style="1" customWidth="1"/>
    <col min="7183" max="7183" width="21.7109375" style="1" customWidth="1"/>
    <col min="7184" max="7184" width="23" style="1" customWidth="1"/>
    <col min="7185" max="7185" width="18.5703125" style="1" customWidth="1"/>
    <col min="7186" max="7190" width="16.85546875" style="1" customWidth="1"/>
    <col min="7191" max="7191" width="20.85546875" style="1" customWidth="1"/>
    <col min="7192" max="7193" width="16.85546875" style="1" customWidth="1"/>
    <col min="7194" max="7424" width="9.140625" style="1"/>
    <col min="7425" max="7425" width="5.7109375" style="1" bestFit="1" customWidth="1"/>
    <col min="7426" max="7426" width="16.28515625" style="1" bestFit="1" customWidth="1"/>
    <col min="7427" max="7428" width="16.85546875" style="1" customWidth="1"/>
    <col min="7429" max="7429" width="34.140625" style="1" customWidth="1"/>
    <col min="7430" max="7431" width="16.85546875" style="1" customWidth="1"/>
    <col min="7432" max="7432" width="18.7109375" style="1" customWidth="1"/>
    <col min="7433" max="7433" width="19.85546875" style="1" customWidth="1"/>
    <col min="7434" max="7434" width="20.7109375" style="1" customWidth="1"/>
    <col min="7435" max="7435" width="19.7109375" style="1" customWidth="1"/>
    <col min="7436" max="7436" width="19.5703125" style="1" customWidth="1"/>
    <col min="7437" max="7437" width="19.42578125" style="1" customWidth="1"/>
    <col min="7438" max="7438" width="16.85546875" style="1" customWidth="1"/>
    <col min="7439" max="7439" width="21.7109375" style="1" customWidth="1"/>
    <col min="7440" max="7440" width="23" style="1" customWidth="1"/>
    <col min="7441" max="7441" width="18.5703125" style="1" customWidth="1"/>
    <col min="7442" max="7446" width="16.85546875" style="1" customWidth="1"/>
    <col min="7447" max="7447" width="20.85546875" style="1" customWidth="1"/>
    <col min="7448" max="7449" width="16.85546875" style="1" customWidth="1"/>
    <col min="7450" max="7680" width="9.140625" style="1"/>
    <col min="7681" max="7681" width="5.7109375" style="1" bestFit="1" customWidth="1"/>
    <col min="7682" max="7682" width="16.28515625" style="1" bestFit="1" customWidth="1"/>
    <col min="7683" max="7684" width="16.85546875" style="1" customWidth="1"/>
    <col min="7685" max="7685" width="34.140625" style="1" customWidth="1"/>
    <col min="7686" max="7687" width="16.85546875" style="1" customWidth="1"/>
    <col min="7688" max="7688" width="18.7109375" style="1" customWidth="1"/>
    <col min="7689" max="7689" width="19.85546875" style="1" customWidth="1"/>
    <col min="7690" max="7690" width="20.7109375" style="1" customWidth="1"/>
    <col min="7691" max="7691" width="19.7109375" style="1" customWidth="1"/>
    <col min="7692" max="7692" width="19.5703125" style="1" customWidth="1"/>
    <col min="7693" max="7693" width="19.42578125" style="1" customWidth="1"/>
    <col min="7694" max="7694" width="16.85546875" style="1" customWidth="1"/>
    <col min="7695" max="7695" width="21.7109375" style="1" customWidth="1"/>
    <col min="7696" max="7696" width="23" style="1" customWidth="1"/>
    <col min="7697" max="7697" width="18.5703125" style="1" customWidth="1"/>
    <col min="7698" max="7702" width="16.85546875" style="1" customWidth="1"/>
    <col min="7703" max="7703" width="20.85546875" style="1" customWidth="1"/>
    <col min="7704" max="7705" width="16.85546875" style="1" customWidth="1"/>
    <col min="7706" max="7936" width="9.140625" style="1"/>
    <col min="7937" max="7937" width="5.7109375" style="1" bestFit="1" customWidth="1"/>
    <col min="7938" max="7938" width="16.28515625" style="1" bestFit="1" customWidth="1"/>
    <col min="7939" max="7940" width="16.85546875" style="1" customWidth="1"/>
    <col min="7941" max="7941" width="34.140625" style="1" customWidth="1"/>
    <col min="7942" max="7943" width="16.85546875" style="1" customWidth="1"/>
    <col min="7944" max="7944" width="18.7109375" style="1" customWidth="1"/>
    <col min="7945" max="7945" width="19.85546875" style="1" customWidth="1"/>
    <col min="7946" max="7946" width="20.7109375" style="1" customWidth="1"/>
    <col min="7947" max="7947" width="19.7109375" style="1" customWidth="1"/>
    <col min="7948" max="7948" width="19.5703125" style="1" customWidth="1"/>
    <col min="7949" max="7949" width="19.42578125" style="1" customWidth="1"/>
    <col min="7950" max="7950" width="16.85546875" style="1" customWidth="1"/>
    <col min="7951" max="7951" width="21.7109375" style="1" customWidth="1"/>
    <col min="7952" max="7952" width="23" style="1" customWidth="1"/>
    <col min="7953" max="7953" width="18.5703125" style="1" customWidth="1"/>
    <col min="7954" max="7958" width="16.85546875" style="1" customWidth="1"/>
    <col min="7959" max="7959" width="20.85546875" style="1" customWidth="1"/>
    <col min="7960" max="7961" width="16.85546875" style="1" customWidth="1"/>
    <col min="7962" max="8192" width="9.140625" style="1"/>
    <col min="8193" max="8193" width="5.7109375" style="1" bestFit="1" customWidth="1"/>
    <col min="8194" max="8194" width="16.28515625" style="1" bestFit="1" customWidth="1"/>
    <col min="8195" max="8196" width="16.85546875" style="1" customWidth="1"/>
    <col min="8197" max="8197" width="34.140625" style="1" customWidth="1"/>
    <col min="8198" max="8199" width="16.85546875" style="1" customWidth="1"/>
    <col min="8200" max="8200" width="18.7109375" style="1" customWidth="1"/>
    <col min="8201" max="8201" width="19.85546875" style="1" customWidth="1"/>
    <col min="8202" max="8202" width="20.7109375" style="1" customWidth="1"/>
    <col min="8203" max="8203" width="19.7109375" style="1" customWidth="1"/>
    <col min="8204" max="8204" width="19.5703125" style="1" customWidth="1"/>
    <col min="8205" max="8205" width="19.42578125" style="1" customWidth="1"/>
    <col min="8206" max="8206" width="16.85546875" style="1" customWidth="1"/>
    <col min="8207" max="8207" width="21.7109375" style="1" customWidth="1"/>
    <col min="8208" max="8208" width="23" style="1" customWidth="1"/>
    <col min="8209" max="8209" width="18.5703125" style="1" customWidth="1"/>
    <col min="8210" max="8214" width="16.85546875" style="1" customWidth="1"/>
    <col min="8215" max="8215" width="20.85546875" style="1" customWidth="1"/>
    <col min="8216" max="8217" width="16.85546875" style="1" customWidth="1"/>
    <col min="8218" max="8448" width="9.140625" style="1"/>
    <col min="8449" max="8449" width="5.7109375" style="1" bestFit="1" customWidth="1"/>
    <col min="8450" max="8450" width="16.28515625" style="1" bestFit="1" customWidth="1"/>
    <col min="8451" max="8452" width="16.85546875" style="1" customWidth="1"/>
    <col min="8453" max="8453" width="34.140625" style="1" customWidth="1"/>
    <col min="8454" max="8455" width="16.85546875" style="1" customWidth="1"/>
    <col min="8456" max="8456" width="18.7109375" style="1" customWidth="1"/>
    <col min="8457" max="8457" width="19.85546875" style="1" customWidth="1"/>
    <col min="8458" max="8458" width="20.7109375" style="1" customWidth="1"/>
    <col min="8459" max="8459" width="19.7109375" style="1" customWidth="1"/>
    <col min="8460" max="8460" width="19.5703125" style="1" customWidth="1"/>
    <col min="8461" max="8461" width="19.42578125" style="1" customWidth="1"/>
    <col min="8462" max="8462" width="16.85546875" style="1" customWidth="1"/>
    <col min="8463" max="8463" width="21.7109375" style="1" customWidth="1"/>
    <col min="8464" max="8464" width="23" style="1" customWidth="1"/>
    <col min="8465" max="8465" width="18.5703125" style="1" customWidth="1"/>
    <col min="8466" max="8470" width="16.85546875" style="1" customWidth="1"/>
    <col min="8471" max="8471" width="20.85546875" style="1" customWidth="1"/>
    <col min="8472" max="8473" width="16.85546875" style="1" customWidth="1"/>
    <col min="8474" max="8704" width="9.140625" style="1"/>
    <col min="8705" max="8705" width="5.7109375" style="1" bestFit="1" customWidth="1"/>
    <col min="8706" max="8706" width="16.28515625" style="1" bestFit="1" customWidth="1"/>
    <col min="8707" max="8708" width="16.85546875" style="1" customWidth="1"/>
    <col min="8709" max="8709" width="34.140625" style="1" customWidth="1"/>
    <col min="8710" max="8711" width="16.85546875" style="1" customWidth="1"/>
    <col min="8712" max="8712" width="18.7109375" style="1" customWidth="1"/>
    <col min="8713" max="8713" width="19.85546875" style="1" customWidth="1"/>
    <col min="8714" max="8714" width="20.7109375" style="1" customWidth="1"/>
    <col min="8715" max="8715" width="19.7109375" style="1" customWidth="1"/>
    <col min="8716" max="8716" width="19.5703125" style="1" customWidth="1"/>
    <col min="8717" max="8717" width="19.42578125" style="1" customWidth="1"/>
    <col min="8718" max="8718" width="16.85546875" style="1" customWidth="1"/>
    <col min="8719" max="8719" width="21.7109375" style="1" customWidth="1"/>
    <col min="8720" max="8720" width="23" style="1" customWidth="1"/>
    <col min="8721" max="8721" width="18.5703125" style="1" customWidth="1"/>
    <col min="8722" max="8726" width="16.85546875" style="1" customWidth="1"/>
    <col min="8727" max="8727" width="20.85546875" style="1" customWidth="1"/>
    <col min="8728" max="8729" width="16.85546875" style="1" customWidth="1"/>
    <col min="8730" max="8960" width="9.140625" style="1"/>
    <col min="8961" max="8961" width="5.7109375" style="1" bestFit="1" customWidth="1"/>
    <col min="8962" max="8962" width="16.28515625" style="1" bestFit="1" customWidth="1"/>
    <col min="8963" max="8964" width="16.85546875" style="1" customWidth="1"/>
    <col min="8965" max="8965" width="34.140625" style="1" customWidth="1"/>
    <col min="8966" max="8967" width="16.85546875" style="1" customWidth="1"/>
    <col min="8968" max="8968" width="18.7109375" style="1" customWidth="1"/>
    <col min="8969" max="8969" width="19.85546875" style="1" customWidth="1"/>
    <col min="8970" max="8970" width="20.7109375" style="1" customWidth="1"/>
    <col min="8971" max="8971" width="19.7109375" style="1" customWidth="1"/>
    <col min="8972" max="8972" width="19.5703125" style="1" customWidth="1"/>
    <col min="8973" max="8973" width="19.42578125" style="1" customWidth="1"/>
    <col min="8974" max="8974" width="16.85546875" style="1" customWidth="1"/>
    <col min="8975" max="8975" width="21.7109375" style="1" customWidth="1"/>
    <col min="8976" max="8976" width="23" style="1" customWidth="1"/>
    <col min="8977" max="8977" width="18.5703125" style="1" customWidth="1"/>
    <col min="8978" max="8982" width="16.85546875" style="1" customWidth="1"/>
    <col min="8983" max="8983" width="20.85546875" style="1" customWidth="1"/>
    <col min="8984" max="8985" width="16.85546875" style="1" customWidth="1"/>
    <col min="8986" max="9216" width="9.140625" style="1"/>
    <col min="9217" max="9217" width="5.7109375" style="1" bestFit="1" customWidth="1"/>
    <col min="9218" max="9218" width="16.28515625" style="1" bestFit="1" customWidth="1"/>
    <col min="9219" max="9220" width="16.85546875" style="1" customWidth="1"/>
    <col min="9221" max="9221" width="34.140625" style="1" customWidth="1"/>
    <col min="9222" max="9223" width="16.85546875" style="1" customWidth="1"/>
    <col min="9224" max="9224" width="18.7109375" style="1" customWidth="1"/>
    <col min="9225" max="9225" width="19.85546875" style="1" customWidth="1"/>
    <col min="9226" max="9226" width="20.7109375" style="1" customWidth="1"/>
    <col min="9227" max="9227" width="19.7109375" style="1" customWidth="1"/>
    <col min="9228" max="9228" width="19.5703125" style="1" customWidth="1"/>
    <col min="9229" max="9229" width="19.42578125" style="1" customWidth="1"/>
    <col min="9230" max="9230" width="16.85546875" style="1" customWidth="1"/>
    <col min="9231" max="9231" width="21.7109375" style="1" customWidth="1"/>
    <col min="9232" max="9232" width="23" style="1" customWidth="1"/>
    <col min="9233" max="9233" width="18.5703125" style="1" customWidth="1"/>
    <col min="9234" max="9238" width="16.85546875" style="1" customWidth="1"/>
    <col min="9239" max="9239" width="20.85546875" style="1" customWidth="1"/>
    <col min="9240" max="9241" width="16.85546875" style="1" customWidth="1"/>
    <col min="9242" max="9472" width="9.140625" style="1"/>
    <col min="9473" max="9473" width="5.7109375" style="1" bestFit="1" customWidth="1"/>
    <col min="9474" max="9474" width="16.28515625" style="1" bestFit="1" customWidth="1"/>
    <col min="9475" max="9476" width="16.85546875" style="1" customWidth="1"/>
    <col min="9477" max="9477" width="34.140625" style="1" customWidth="1"/>
    <col min="9478" max="9479" width="16.85546875" style="1" customWidth="1"/>
    <col min="9480" max="9480" width="18.7109375" style="1" customWidth="1"/>
    <col min="9481" max="9481" width="19.85546875" style="1" customWidth="1"/>
    <col min="9482" max="9482" width="20.7109375" style="1" customWidth="1"/>
    <col min="9483" max="9483" width="19.7109375" style="1" customWidth="1"/>
    <col min="9484" max="9484" width="19.5703125" style="1" customWidth="1"/>
    <col min="9485" max="9485" width="19.42578125" style="1" customWidth="1"/>
    <col min="9486" max="9486" width="16.85546875" style="1" customWidth="1"/>
    <col min="9487" max="9487" width="21.7109375" style="1" customWidth="1"/>
    <col min="9488" max="9488" width="23" style="1" customWidth="1"/>
    <col min="9489" max="9489" width="18.5703125" style="1" customWidth="1"/>
    <col min="9490" max="9494" width="16.85546875" style="1" customWidth="1"/>
    <col min="9495" max="9495" width="20.85546875" style="1" customWidth="1"/>
    <col min="9496" max="9497" width="16.85546875" style="1" customWidth="1"/>
    <col min="9498" max="9728" width="9.140625" style="1"/>
    <col min="9729" max="9729" width="5.7109375" style="1" bestFit="1" customWidth="1"/>
    <col min="9730" max="9730" width="16.28515625" style="1" bestFit="1" customWidth="1"/>
    <col min="9731" max="9732" width="16.85546875" style="1" customWidth="1"/>
    <col min="9733" max="9733" width="34.140625" style="1" customWidth="1"/>
    <col min="9734" max="9735" width="16.85546875" style="1" customWidth="1"/>
    <col min="9736" max="9736" width="18.7109375" style="1" customWidth="1"/>
    <col min="9737" max="9737" width="19.85546875" style="1" customWidth="1"/>
    <col min="9738" max="9738" width="20.7109375" style="1" customWidth="1"/>
    <col min="9739" max="9739" width="19.7109375" style="1" customWidth="1"/>
    <col min="9740" max="9740" width="19.5703125" style="1" customWidth="1"/>
    <col min="9741" max="9741" width="19.42578125" style="1" customWidth="1"/>
    <col min="9742" max="9742" width="16.85546875" style="1" customWidth="1"/>
    <col min="9743" max="9743" width="21.7109375" style="1" customWidth="1"/>
    <col min="9744" max="9744" width="23" style="1" customWidth="1"/>
    <col min="9745" max="9745" width="18.5703125" style="1" customWidth="1"/>
    <col min="9746" max="9750" width="16.85546875" style="1" customWidth="1"/>
    <col min="9751" max="9751" width="20.85546875" style="1" customWidth="1"/>
    <col min="9752" max="9753" width="16.85546875" style="1" customWidth="1"/>
    <col min="9754" max="9984" width="9.140625" style="1"/>
    <col min="9985" max="9985" width="5.7109375" style="1" bestFit="1" customWidth="1"/>
    <col min="9986" max="9986" width="16.28515625" style="1" bestFit="1" customWidth="1"/>
    <col min="9987" max="9988" width="16.85546875" style="1" customWidth="1"/>
    <col min="9989" max="9989" width="34.140625" style="1" customWidth="1"/>
    <col min="9990" max="9991" width="16.85546875" style="1" customWidth="1"/>
    <col min="9992" max="9992" width="18.7109375" style="1" customWidth="1"/>
    <col min="9993" max="9993" width="19.85546875" style="1" customWidth="1"/>
    <col min="9994" max="9994" width="20.7109375" style="1" customWidth="1"/>
    <col min="9995" max="9995" width="19.7109375" style="1" customWidth="1"/>
    <col min="9996" max="9996" width="19.5703125" style="1" customWidth="1"/>
    <col min="9997" max="9997" width="19.42578125" style="1" customWidth="1"/>
    <col min="9998" max="9998" width="16.85546875" style="1" customWidth="1"/>
    <col min="9999" max="9999" width="21.7109375" style="1" customWidth="1"/>
    <col min="10000" max="10000" width="23" style="1" customWidth="1"/>
    <col min="10001" max="10001" width="18.5703125" style="1" customWidth="1"/>
    <col min="10002" max="10006" width="16.85546875" style="1" customWidth="1"/>
    <col min="10007" max="10007" width="20.85546875" style="1" customWidth="1"/>
    <col min="10008" max="10009" width="16.85546875" style="1" customWidth="1"/>
    <col min="10010" max="10240" width="9.140625" style="1"/>
    <col min="10241" max="10241" width="5.7109375" style="1" bestFit="1" customWidth="1"/>
    <col min="10242" max="10242" width="16.28515625" style="1" bestFit="1" customWidth="1"/>
    <col min="10243" max="10244" width="16.85546875" style="1" customWidth="1"/>
    <col min="10245" max="10245" width="34.140625" style="1" customWidth="1"/>
    <col min="10246" max="10247" width="16.85546875" style="1" customWidth="1"/>
    <col min="10248" max="10248" width="18.7109375" style="1" customWidth="1"/>
    <col min="10249" max="10249" width="19.85546875" style="1" customWidth="1"/>
    <col min="10250" max="10250" width="20.7109375" style="1" customWidth="1"/>
    <col min="10251" max="10251" width="19.7109375" style="1" customWidth="1"/>
    <col min="10252" max="10252" width="19.5703125" style="1" customWidth="1"/>
    <col min="10253" max="10253" width="19.42578125" style="1" customWidth="1"/>
    <col min="10254" max="10254" width="16.85546875" style="1" customWidth="1"/>
    <col min="10255" max="10255" width="21.7109375" style="1" customWidth="1"/>
    <col min="10256" max="10256" width="23" style="1" customWidth="1"/>
    <col min="10257" max="10257" width="18.5703125" style="1" customWidth="1"/>
    <col min="10258" max="10262" width="16.85546875" style="1" customWidth="1"/>
    <col min="10263" max="10263" width="20.85546875" style="1" customWidth="1"/>
    <col min="10264" max="10265" width="16.85546875" style="1" customWidth="1"/>
    <col min="10266" max="10496" width="9.140625" style="1"/>
    <col min="10497" max="10497" width="5.7109375" style="1" bestFit="1" customWidth="1"/>
    <col min="10498" max="10498" width="16.28515625" style="1" bestFit="1" customWidth="1"/>
    <col min="10499" max="10500" width="16.85546875" style="1" customWidth="1"/>
    <col min="10501" max="10501" width="34.140625" style="1" customWidth="1"/>
    <col min="10502" max="10503" width="16.85546875" style="1" customWidth="1"/>
    <col min="10504" max="10504" width="18.7109375" style="1" customWidth="1"/>
    <col min="10505" max="10505" width="19.85546875" style="1" customWidth="1"/>
    <col min="10506" max="10506" width="20.7109375" style="1" customWidth="1"/>
    <col min="10507" max="10507" width="19.7109375" style="1" customWidth="1"/>
    <col min="10508" max="10508" width="19.5703125" style="1" customWidth="1"/>
    <col min="10509" max="10509" width="19.42578125" style="1" customWidth="1"/>
    <col min="10510" max="10510" width="16.85546875" style="1" customWidth="1"/>
    <col min="10511" max="10511" width="21.7109375" style="1" customWidth="1"/>
    <col min="10512" max="10512" width="23" style="1" customWidth="1"/>
    <col min="10513" max="10513" width="18.5703125" style="1" customWidth="1"/>
    <col min="10514" max="10518" width="16.85546875" style="1" customWidth="1"/>
    <col min="10519" max="10519" width="20.85546875" style="1" customWidth="1"/>
    <col min="10520" max="10521" width="16.85546875" style="1" customWidth="1"/>
    <col min="10522" max="10752" width="9.140625" style="1"/>
    <col min="10753" max="10753" width="5.7109375" style="1" bestFit="1" customWidth="1"/>
    <col min="10754" max="10754" width="16.28515625" style="1" bestFit="1" customWidth="1"/>
    <col min="10755" max="10756" width="16.85546875" style="1" customWidth="1"/>
    <col min="10757" max="10757" width="34.140625" style="1" customWidth="1"/>
    <col min="10758" max="10759" width="16.85546875" style="1" customWidth="1"/>
    <col min="10760" max="10760" width="18.7109375" style="1" customWidth="1"/>
    <col min="10761" max="10761" width="19.85546875" style="1" customWidth="1"/>
    <col min="10762" max="10762" width="20.7109375" style="1" customWidth="1"/>
    <col min="10763" max="10763" width="19.7109375" style="1" customWidth="1"/>
    <col min="10764" max="10764" width="19.5703125" style="1" customWidth="1"/>
    <col min="10765" max="10765" width="19.42578125" style="1" customWidth="1"/>
    <col min="10766" max="10766" width="16.85546875" style="1" customWidth="1"/>
    <col min="10767" max="10767" width="21.7109375" style="1" customWidth="1"/>
    <col min="10768" max="10768" width="23" style="1" customWidth="1"/>
    <col min="10769" max="10769" width="18.5703125" style="1" customWidth="1"/>
    <col min="10770" max="10774" width="16.85546875" style="1" customWidth="1"/>
    <col min="10775" max="10775" width="20.85546875" style="1" customWidth="1"/>
    <col min="10776" max="10777" width="16.85546875" style="1" customWidth="1"/>
    <col min="10778" max="11008" width="9.140625" style="1"/>
    <col min="11009" max="11009" width="5.7109375" style="1" bestFit="1" customWidth="1"/>
    <col min="11010" max="11010" width="16.28515625" style="1" bestFit="1" customWidth="1"/>
    <col min="11011" max="11012" width="16.85546875" style="1" customWidth="1"/>
    <col min="11013" max="11013" width="34.140625" style="1" customWidth="1"/>
    <col min="11014" max="11015" width="16.85546875" style="1" customWidth="1"/>
    <col min="11016" max="11016" width="18.7109375" style="1" customWidth="1"/>
    <col min="11017" max="11017" width="19.85546875" style="1" customWidth="1"/>
    <col min="11018" max="11018" width="20.7109375" style="1" customWidth="1"/>
    <col min="11019" max="11019" width="19.7109375" style="1" customWidth="1"/>
    <col min="11020" max="11020" width="19.5703125" style="1" customWidth="1"/>
    <col min="11021" max="11021" width="19.42578125" style="1" customWidth="1"/>
    <col min="11022" max="11022" width="16.85546875" style="1" customWidth="1"/>
    <col min="11023" max="11023" width="21.7109375" style="1" customWidth="1"/>
    <col min="11024" max="11024" width="23" style="1" customWidth="1"/>
    <col min="11025" max="11025" width="18.5703125" style="1" customWidth="1"/>
    <col min="11026" max="11030" width="16.85546875" style="1" customWidth="1"/>
    <col min="11031" max="11031" width="20.85546875" style="1" customWidth="1"/>
    <col min="11032" max="11033" width="16.85546875" style="1" customWidth="1"/>
    <col min="11034" max="11264" width="9.140625" style="1"/>
    <col min="11265" max="11265" width="5.7109375" style="1" bestFit="1" customWidth="1"/>
    <col min="11266" max="11266" width="16.28515625" style="1" bestFit="1" customWidth="1"/>
    <col min="11267" max="11268" width="16.85546875" style="1" customWidth="1"/>
    <col min="11269" max="11269" width="34.140625" style="1" customWidth="1"/>
    <col min="11270" max="11271" width="16.85546875" style="1" customWidth="1"/>
    <col min="11272" max="11272" width="18.7109375" style="1" customWidth="1"/>
    <col min="11273" max="11273" width="19.85546875" style="1" customWidth="1"/>
    <col min="11274" max="11274" width="20.7109375" style="1" customWidth="1"/>
    <col min="11275" max="11275" width="19.7109375" style="1" customWidth="1"/>
    <col min="11276" max="11276" width="19.5703125" style="1" customWidth="1"/>
    <col min="11277" max="11277" width="19.42578125" style="1" customWidth="1"/>
    <col min="11278" max="11278" width="16.85546875" style="1" customWidth="1"/>
    <col min="11279" max="11279" width="21.7109375" style="1" customWidth="1"/>
    <col min="11280" max="11280" width="23" style="1" customWidth="1"/>
    <col min="11281" max="11281" width="18.5703125" style="1" customWidth="1"/>
    <col min="11282" max="11286" width="16.85546875" style="1" customWidth="1"/>
    <col min="11287" max="11287" width="20.85546875" style="1" customWidth="1"/>
    <col min="11288" max="11289" width="16.85546875" style="1" customWidth="1"/>
    <col min="11290" max="11520" width="9.140625" style="1"/>
    <col min="11521" max="11521" width="5.7109375" style="1" bestFit="1" customWidth="1"/>
    <col min="11522" max="11522" width="16.28515625" style="1" bestFit="1" customWidth="1"/>
    <col min="11523" max="11524" width="16.85546875" style="1" customWidth="1"/>
    <col min="11525" max="11525" width="34.140625" style="1" customWidth="1"/>
    <col min="11526" max="11527" width="16.85546875" style="1" customWidth="1"/>
    <col min="11528" max="11528" width="18.7109375" style="1" customWidth="1"/>
    <col min="11529" max="11529" width="19.85546875" style="1" customWidth="1"/>
    <col min="11530" max="11530" width="20.7109375" style="1" customWidth="1"/>
    <col min="11531" max="11531" width="19.7109375" style="1" customWidth="1"/>
    <col min="11532" max="11532" width="19.5703125" style="1" customWidth="1"/>
    <col min="11533" max="11533" width="19.42578125" style="1" customWidth="1"/>
    <col min="11534" max="11534" width="16.85546875" style="1" customWidth="1"/>
    <col min="11535" max="11535" width="21.7109375" style="1" customWidth="1"/>
    <col min="11536" max="11536" width="23" style="1" customWidth="1"/>
    <col min="11537" max="11537" width="18.5703125" style="1" customWidth="1"/>
    <col min="11538" max="11542" width="16.85546875" style="1" customWidth="1"/>
    <col min="11543" max="11543" width="20.85546875" style="1" customWidth="1"/>
    <col min="11544" max="11545" width="16.85546875" style="1" customWidth="1"/>
    <col min="11546" max="11776" width="9.140625" style="1"/>
    <col min="11777" max="11777" width="5.7109375" style="1" bestFit="1" customWidth="1"/>
    <col min="11778" max="11778" width="16.28515625" style="1" bestFit="1" customWidth="1"/>
    <col min="11779" max="11780" width="16.85546875" style="1" customWidth="1"/>
    <col min="11781" max="11781" width="34.140625" style="1" customWidth="1"/>
    <col min="11782" max="11783" width="16.85546875" style="1" customWidth="1"/>
    <col min="11784" max="11784" width="18.7109375" style="1" customWidth="1"/>
    <col min="11785" max="11785" width="19.85546875" style="1" customWidth="1"/>
    <col min="11786" max="11786" width="20.7109375" style="1" customWidth="1"/>
    <col min="11787" max="11787" width="19.7109375" style="1" customWidth="1"/>
    <col min="11788" max="11788" width="19.5703125" style="1" customWidth="1"/>
    <col min="11789" max="11789" width="19.42578125" style="1" customWidth="1"/>
    <col min="11790" max="11790" width="16.85546875" style="1" customWidth="1"/>
    <col min="11791" max="11791" width="21.7109375" style="1" customWidth="1"/>
    <col min="11792" max="11792" width="23" style="1" customWidth="1"/>
    <col min="11793" max="11793" width="18.5703125" style="1" customWidth="1"/>
    <col min="11794" max="11798" width="16.85546875" style="1" customWidth="1"/>
    <col min="11799" max="11799" width="20.85546875" style="1" customWidth="1"/>
    <col min="11800" max="11801" width="16.85546875" style="1" customWidth="1"/>
    <col min="11802" max="12032" width="9.140625" style="1"/>
    <col min="12033" max="12033" width="5.7109375" style="1" bestFit="1" customWidth="1"/>
    <col min="12034" max="12034" width="16.28515625" style="1" bestFit="1" customWidth="1"/>
    <col min="12035" max="12036" width="16.85546875" style="1" customWidth="1"/>
    <col min="12037" max="12037" width="34.140625" style="1" customWidth="1"/>
    <col min="12038" max="12039" width="16.85546875" style="1" customWidth="1"/>
    <col min="12040" max="12040" width="18.7109375" style="1" customWidth="1"/>
    <col min="12041" max="12041" width="19.85546875" style="1" customWidth="1"/>
    <col min="12042" max="12042" width="20.7109375" style="1" customWidth="1"/>
    <col min="12043" max="12043" width="19.7109375" style="1" customWidth="1"/>
    <col min="12044" max="12044" width="19.5703125" style="1" customWidth="1"/>
    <col min="12045" max="12045" width="19.42578125" style="1" customWidth="1"/>
    <col min="12046" max="12046" width="16.85546875" style="1" customWidth="1"/>
    <col min="12047" max="12047" width="21.7109375" style="1" customWidth="1"/>
    <col min="12048" max="12048" width="23" style="1" customWidth="1"/>
    <col min="12049" max="12049" width="18.5703125" style="1" customWidth="1"/>
    <col min="12050" max="12054" width="16.85546875" style="1" customWidth="1"/>
    <col min="12055" max="12055" width="20.85546875" style="1" customWidth="1"/>
    <col min="12056" max="12057" width="16.85546875" style="1" customWidth="1"/>
    <col min="12058" max="12288" width="9.140625" style="1"/>
    <col min="12289" max="12289" width="5.7109375" style="1" bestFit="1" customWidth="1"/>
    <col min="12290" max="12290" width="16.28515625" style="1" bestFit="1" customWidth="1"/>
    <col min="12291" max="12292" width="16.85546875" style="1" customWidth="1"/>
    <col min="12293" max="12293" width="34.140625" style="1" customWidth="1"/>
    <col min="12294" max="12295" width="16.85546875" style="1" customWidth="1"/>
    <col min="12296" max="12296" width="18.7109375" style="1" customWidth="1"/>
    <col min="12297" max="12297" width="19.85546875" style="1" customWidth="1"/>
    <col min="12298" max="12298" width="20.7109375" style="1" customWidth="1"/>
    <col min="12299" max="12299" width="19.7109375" style="1" customWidth="1"/>
    <col min="12300" max="12300" width="19.5703125" style="1" customWidth="1"/>
    <col min="12301" max="12301" width="19.42578125" style="1" customWidth="1"/>
    <col min="12302" max="12302" width="16.85546875" style="1" customWidth="1"/>
    <col min="12303" max="12303" width="21.7109375" style="1" customWidth="1"/>
    <col min="12304" max="12304" width="23" style="1" customWidth="1"/>
    <col min="12305" max="12305" width="18.5703125" style="1" customWidth="1"/>
    <col min="12306" max="12310" width="16.85546875" style="1" customWidth="1"/>
    <col min="12311" max="12311" width="20.85546875" style="1" customWidth="1"/>
    <col min="12312" max="12313" width="16.85546875" style="1" customWidth="1"/>
    <col min="12314" max="12544" width="9.140625" style="1"/>
    <col min="12545" max="12545" width="5.7109375" style="1" bestFit="1" customWidth="1"/>
    <col min="12546" max="12546" width="16.28515625" style="1" bestFit="1" customWidth="1"/>
    <col min="12547" max="12548" width="16.85546875" style="1" customWidth="1"/>
    <col min="12549" max="12549" width="34.140625" style="1" customWidth="1"/>
    <col min="12550" max="12551" width="16.85546875" style="1" customWidth="1"/>
    <col min="12552" max="12552" width="18.7109375" style="1" customWidth="1"/>
    <col min="12553" max="12553" width="19.85546875" style="1" customWidth="1"/>
    <col min="12554" max="12554" width="20.7109375" style="1" customWidth="1"/>
    <col min="12555" max="12555" width="19.7109375" style="1" customWidth="1"/>
    <col min="12556" max="12556" width="19.5703125" style="1" customWidth="1"/>
    <col min="12557" max="12557" width="19.42578125" style="1" customWidth="1"/>
    <col min="12558" max="12558" width="16.85546875" style="1" customWidth="1"/>
    <col min="12559" max="12559" width="21.7109375" style="1" customWidth="1"/>
    <col min="12560" max="12560" width="23" style="1" customWidth="1"/>
    <col min="12561" max="12561" width="18.5703125" style="1" customWidth="1"/>
    <col min="12562" max="12566" width="16.85546875" style="1" customWidth="1"/>
    <col min="12567" max="12567" width="20.85546875" style="1" customWidth="1"/>
    <col min="12568" max="12569" width="16.85546875" style="1" customWidth="1"/>
    <col min="12570" max="12800" width="9.140625" style="1"/>
    <col min="12801" max="12801" width="5.7109375" style="1" bestFit="1" customWidth="1"/>
    <col min="12802" max="12802" width="16.28515625" style="1" bestFit="1" customWidth="1"/>
    <col min="12803" max="12804" width="16.85546875" style="1" customWidth="1"/>
    <col min="12805" max="12805" width="34.140625" style="1" customWidth="1"/>
    <col min="12806" max="12807" width="16.85546875" style="1" customWidth="1"/>
    <col min="12808" max="12808" width="18.7109375" style="1" customWidth="1"/>
    <col min="12809" max="12809" width="19.85546875" style="1" customWidth="1"/>
    <col min="12810" max="12810" width="20.7109375" style="1" customWidth="1"/>
    <col min="12811" max="12811" width="19.7109375" style="1" customWidth="1"/>
    <col min="12812" max="12812" width="19.5703125" style="1" customWidth="1"/>
    <col min="12813" max="12813" width="19.42578125" style="1" customWidth="1"/>
    <col min="12814" max="12814" width="16.85546875" style="1" customWidth="1"/>
    <col min="12815" max="12815" width="21.7109375" style="1" customWidth="1"/>
    <col min="12816" max="12816" width="23" style="1" customWidth="1"/>
    <col min="12817" max="12817" width="18.5703125" style="1" customWidth="1"/>
    <col min="12818" max="12822" width="16.85546875" style="1" customWidth="1"/>
    <col min="12823" max="12823" width="20.85546875" style="1" customWidth="1"/>
    <col min="12824" max="12825" width="16.85546875" style="1" customWidth="1"/>
    <col min="12826" max="13056" width="9.140625" style="1"/>
    <col min="13057" max="13057" width="5.7109375" style="1" bestFit="1" customWidth="1"/>
    <col min="13058" max="13058" width="16.28515625" style="1" bestFit="1" customWidth="1"/>
    <col min="13059" max="13060" width="16.85546875" style="1" customWidth="1"/>
    <col min="13061" max="13061" width="34.140625" style="1" customWidth="1"/>
    <col min="13062" max="13063" width="16.85546875" style="1" customWidth="1"/>
    <col min="13064" max="13064" width="18.7109375" style="1" customWidth="1"/>
    <col min="13065" max="13065" width="19.85546875" style="1" customWidth="1"/>
    <col min="13066" max="13066" width="20.7109375" style="1" customWidth="1"/>
    <col min="13067" max="13067" width="19.7109375" style="1" customWidth="1"/>
    <col min="13068" max="13068" width="19.5703125" style="1" customWidth="1"/>
    <col min="13069" max="13069" width="19.42578125" style="1" customWidth="1"/>
    <col min="13070" max="13070" width="16.85546875" style="1" customWidth="1"/>
    <col min="13071" max="13071" width="21.7109375" style="1" customWidth="1"/>
    <col min="13072" max="13072" width="23" style="1" customWidth="1"/>
    <col min="13073" max="13073" width="18.5703125" style="1" customWidth="1"/>
    <col min="13074" max="13078" width="16.85546875" style="1" customWidth="1"/>
    <col min="13079" max="13079" width="20.85546875" style="1" customWidth="1"/>
    <col min="13080" max="13081" width="16.85546875" style="1" customWidth="1"/>
    <col min="13082" max="13312" width="9.140625" style="1"/>
    <col min="13313" max="13313" width="5.7109375" style="1" bestFit="1" customWidth="1"/>
    <col min="13314" max="13314" width="16.28515625" style="1" bestFit="1" customWidth="1"/>
    <col min="13315" max="13316" width="16.85546875" style="1" customWidth="1"/>
    <col min="13317" max="13317" width="34.140625" style="1" customWidth="1"/>
    <col min="13318" max="13319" width="16.85546875" style="1" customWidth="1"/>
    <col min="13320" max="13320" width="18.7109375" style="1" customWidth="1"/>
    <col min="13321" max="13321" width="19.85546875" style="1" customWidth="1"/>
    <col min="13322" max="13322" width="20.7109375" style="1" customWidth="1"/>
    <col min="13323" max="13323" width="19.7109375" style="1" customWidth="1"/>
    <col min="13324" max="13324" width="19.5703125" style="1" customWidth="1"/>
    <col min="13325" max="13325" width="19.42578125" style="1" customWidth="1"/>
    <col min="13326" max="13326" width="16.85546875" style="1" customWidth="1"/>
    <col min="13327" max="13327" width="21.7109375" style="1" customWidth="1"/>
    <col min="13328" max="13328" width="23" style="1" customWidth="1"/>
    <col min="13329" max="13329" width="18.5703125" style="1" customWidth="1"/>
    <col min="13330" max="13334" width="16.85546875" style="1" customWidth="1"/>
    <col min="13335" max="13335" width="20.85546875" style="1" customWidth="1"/>
    <col min="13336" max="13337" width="16.85546875" style="1" customWidth="1"/>
    <col min="13338" max="13568" width="9.140625" style="1"/>
    <col min="13569" max="13569" width="5.7109375" style="1" bestFit="1" customWidth="1"/>
    <col min="13570" max="13570" width="16.28515625" style="1" bestFit="1" customWidth="1"/>
    <col min="13571" max="13572" width="16.85546875" style="1" customWidth="1"/>
    <col min="13573" max="13573" width="34.140625" style="1" customWidth="1"/>
    <col min="13574" max="13575" width="16.85546875" style="1" customWidth="1"/>
    <col min="13576" max="13576" width="18.7109375" style="1" customWidth="1"/>
    <col min="13577" max="13577" width="19.85546875" style="1" customWidth="1"/>
    <col min="13578" max="13578" width="20.7109375" style="1" customWidth="1"/>
    <col min="13579" max="13579" width="19.7109375" style="1" customWidth="1"/>
    <col min="13580" max="13580" width="19.5703125" style="1" customWidth="1"/>
    <col min="13581" max="13581" width="19.42578125" style="1" customWidth="1"/>
    <col min="13582" max="13582" width="16.85546875" style="1" customWidth="1"/>
    <col min="13583" max="13583" width="21.7109375" style="1" customWidth="1"/>
    <col min="13584" max="13584" width="23" style="1" customWidth="1"/>
    <col min="13585" max="13585" width="18.5703125" style="1" customWidth="1"/>
    <col min="13586" max="13590" width="16.85546875" style="1" customWidth="1"/>
    <col min="13591" max="13591" width="20.85546875" style="1" customWidth="1"/>
    <col min="13592" max="13593" width="16.85546875" style="1" customWidth="1"/>
    <col min="13594" max="13824" width="9.140625" style="1"/>
    <col min="13825" max="13825" width="5.7109375" style="1" bestFit="1" customWidth="1"/>
    <col min="13826" max="13826" width="16.28515625" style="1" bestFit="1" customWidth="1"/>
    <col min="13827" max="13828" width="16.85546875" style="1" customWidth="1"/>
    <col min="13829" max="13829" width="34.140625" style="1" customWidth="1"/>
    <col min="13830" max="13831" width="16.85546875" style="1" customWidth="1"/>
    <col min="13832" max="13832" width="18.7109375" style="1" customWidth="1"/>
    <col min="13833" max="13833" width="19.85546875" style="1" customWidth="1"/>
    <col min="13834" max="13834" width="20.7109375" style="1" customWidth="1"/>
    <col min="13835" max="13835" width="19.7109375" style="1" customWidth="1"/>
    <col min="13836" max="13836" width="19.5703125" style="1" customWidth="1"/>
    <col min="13837" max="13837" width="19.42578125" style="1" customWidth="1"/>
    <col min="13838" max="13838" width="16.85546875" style="1" customWidth="1"/>
    <col min="13839" max="13839" width="21.7109375" style="1" customWidth="1"/>
    <col min="13840" max="13840" width="23" style="1" customWidth="1"/>
    <col min="13841" max="13841" width="18.5703125" style="1" customWidth="1"/>
    <col min="13842" max="13846" width="16.85546875" style="1" customWidth="1"/>
    <col min="13847" max="13847" width="20.85546875" style="1" customWidth="1"/>
    <col min="13848" max="13849" width="16.85546875" style="1" customWidth="1"/>
    <col min="13850" max="14080" width="9.140625" style="1"/>
    <col min="14081" max="14081" width="5.7109375" style="1" bestFit="1" customWidth="1"/>
    <col min="14082" max="14082" width="16.28515625" style="1" bestFit="1" customWidth="1"/>
    <col min="14083" max="14084" width="16.85546875" style="1" customWidth="1"/>
    <col min="14085" max="14085" width="34.140625" style="1" customWidth="1"/>
    <col min="14086" max="14087" width="16.85546875" style="1" customWidth="1"/>
    <col min="14088" max="14088" width="18.7109375" style="1" customWidth="1"/>
    <col min="14089" max="14089" width="19.85546875" style="1" customWidth="1"/>
    <col min="14090" max="14090" width="20.7109375" style="1" customWidth="1"/>
    <col min="14091" max="14091" width="19.7109375" style="1" customWidth="1"/>
    <col min="14092" max="14092" width="19.5703125" style="1" customWidth="1"/>
    <col min="14093" max="14093" width="19.42578125" style="1" customWidth="1"/>
    <col min="14094" max="14094" width="16.85546875" style="1" customWidth="1"/>
    <col min="14095" max="14095" width="21.7109375" style="1" customWidth="1"/>
    <col min="14096" max="14096" width="23" style="1" customWidth="1"/>
    <col min="14097" max="14097" width="18.5703125" style="1" customWidth="1"/>
    <col min="14098" max="14102" width="16.85546875" style="1" customWidth="1"/>
    <col min="14103" max="14103" width="20.85546875" style="1" customWidth="1"/>
    <col min="14104" max="14105" width="16.85546875" style="1" customWidth="1"/>
    <col min="14106" max="14336" width="9.140625" style="1"/>
    <col min="14337" max="14337" width="5.7109375" style="1" bestFit="1" customWidth="1"/>
    <col min="14338" max="14338" width="16.28515625" style="1" bestFit="1" customWidth="1"/>
    <col min="14339" max="14340" width="16.85546875" style="1" customWidth="1"/>
    <col min="14341" max="14341" width="34.140625" style="1" customWidth="1"/>
    <col min="14342" max="14343" width="16.85546875" style="1" customWidth="1"/>
    <col min="14344" max="14344" width="18.7109375" style="1" customWidth="1"/>
    <col min="14345" max="14345" width="19.85546875" style="1" customWidth="1"/>
    <col min="14346" max="14346" width="20.7109375" style="1" customWidth="1"/>
    <col min="14347" max="14347" width="19.7109375" style="1" customWidth="1"/>
    <col min="14348" max="14348" width="19.5703125" style="1" customWidth="1"/>
    <col min="14349" max="14349" width="19.42578125" style="1" customWidth="1"/>
    <col min="14350" max="14350" width="16.85546875" style="1" customWidth="1"/>
    <col min="14351" max="14351" width="21.7109375" style="1" customWidth="1"/>
    <col min="14352" max="14352" width="23" style="1" customWidth="1"/>
    <col min="14353" max="14353" width="18.5703125" style="1" customWidth="1"/>
    <col min="14354" max="14358" width="16.85546875" style="1" customWidth="1"/>
    <col min="14359" max="14359" width="20.85546875" style="1" customWidth="1"/>
    <col min="14360" max="14361" width="16.85546875" style="1" customWidth="1"/>
    <col min="14362" max="14592" width="9.140625" style="1"/>
    <col min="14593" max="14593" width="5.7109375" style="1" bestFit="1" customWidth="1"/>
    <col min="14594" max="14594" width="16.28515625" style="1" bestFit="1" customWidth="1"/>
    <col min="14595" max="14596" width="16.85546875" style="1" customWidth="1"/>
    <col min="14597" max="14597" width="34.140625" style="1" customWidth="1"/>
    <col min="14598" max="14599" width="16.85546875" style="1" customWidth="1"/>
    <col min="14600" max="14600" width="18.7109375" style="1" customWidth="1"/>
    <col min="14601" max="14601" width="19.85546875" style="1" customWidth="1"/>
    <col min="14602" max="14602" width="20.7109375" style="1" customWidth="1"/>
    <col min="14603" max="14603" width="19.7109375" style="1" customWidth="1"/>
    <col min="14604" max="14604" width="19.5703125" style="1" customWidth="1"/>
    <col min="14605" max="14605" width="19.42578125" style="1" customWidth="1"/>
    <col min="14606" max="14606" width="16.85546875" style="1" customWidth="1"/>
    <col min="14607" max="14607" width="21.7109375" style="1" customWidth="1"/>
    <col min="14608" max="14608" width="23" style="1" customWidth="1"/>
    <col min="14609" max="14609" width="18.5703125" style="1" customWidth="1"/>
    <col min="14610" max="14614" width="16.85546875" style="1" customWidth="1"/>
    <col min="14615" max="14615" width="20.85546875" style="1" customWidth="1"/>
    <col min="14616" max="14617" width="16.85546875" style="1" customWidth="1"/>
    <col min="14618" max="14848" width="9.140625" style="1"/>
    <col min="14849" max="14849" width="5.7109375" style="1" bestFit="1" customWidth="1"/>
    <col min="14850" max="14850" width="16.28515625" style="1" bestFit="1" customWidth="1"/>
    <col min="14851" max="14852" width="16.85546875" style="1" customWidth="1"/>
    <col min="14853" max="14853" width="34.140625" style="1" customWidth="1"/>
    <col min="14854" max="14855" width="16.85546875" style="1" customWidth="1"/>
    <col min="14856" max="14856" width="18.7109375" style="1" customWidth="1"/>
    <col min="14857" max="14857" width="19.85546875" style="1" customWidth="1"/>
    <col min="14858" max="14858" width="20.7109375" style="1" customWidth="1"/>
    <col min="14859" max="14859" width="19.7109375" style="1" customWidth="1"/>
    <col min="14860" max="14860" width="19.5703125" style="1" customWidth="1"/>
    <col min="14861" max="14861" width="19.42578125" style="1" customWidth="1"/>
    <col min="14862" max="14862" width="16.85546875" style="1" customWidth="1"/>
    <col min="14863" max="14863" width="21.7109375" style="1" customWidth="1"/>
    <col min="14864" max="14864" width="23" style="1" customWidth="1"/>
    <col min="14865" max="14865" width="18.5703125" style="1" customWidth="1"/>
    <col min="14866" max="14870" width="16.85546875" style="1" customWidth="1"/>
    <col min="14871" max="14871" width="20.85546875" style="1" customWidth="1"/>
    <col min="14872" max="14873" width="16.85546875" style="1" customWidth="1"/>
    <col min="14874" max="15104" width="9.140625" style="1"/>
    <col min="15105" max="15105" width="5.7109375" style="1" bestFit="1" customWidth="1"/>
    <col min="15106" max="15106" width="16.28515625" style="1" bestFit="1" customWidth="1"/>
    <col min="15107" max="15108" width="16.85546875" style="1" customWidth="1"/>
    <col min="15109" max="15109" width="34.140625" style="1" customWidth="1"/>
    <col min="15110" max="15111" width="16.85546875" style="1" customWidth="1"/>
    <col min="15112" max="15112" width="18.7109375" style="1" customWidth="1"/>
    <col min="15113" max="15113" width="19.85546875" style="1" customWidth="1"/>
    <col min="15114" max="15114" width="20.7109375" style="1" customWidth="1"/>
    <col min="15115" max="15115" width="19.7109375" style="1" customWidth="1"/>
    <col min="15116" max="15116" width="19.5703125" style="1" customWidth="1"/>
    <col min="15117" max="15117" width="19.42578125" style="1" customWidth="1"/>
    <col min="15118" max="15118" width="16.85546875" style="1" customWidth="1"/>
    <col min="15119" max="15119" width="21.7109375" style="1" customWidth="1"/>
    <col min="15120" max="15120" width="23" style="1" customWidth="1"/>
    <col min="15121" max="15121" width="18.5703125" style="1" customWidth="1"/>
    <col min="15122" max="15126" width="16.85546875" style="1" customWidth="1"/>
    <col min="15127" max="15127" width="20.85546875" style="1" customWidth="1"/>
    <col min="15128" max="15129" width="16.85546875" style="1" customWidth="1"/>
    <col min="15130" max="15360" width="9.140625" style="1"/>
    <col min="15361" max="15361" width="5.7109375" style="1" bestFit="1" customWidth="1"/>
    <col min="15362" max="15362" width="16.28515625" style="1" bestFit="1" customWidth="1"/>
    <col min="15363" max="15364" width="16.85546875" style="1" customWidth="1"/>
    <col min="15365" max="15365" width="34.140625" style="1" customWidth="1"/>
    <col min="15366" max="15367" width="16.85546875" style="1" customWidth="1"/>
    <col min="15368" max="15368" width="18.7109375" style="1" customWidth="1"/>
    <col min="15369" max="15369" width="19.85546875" style="1" customWidth="1"/>
    <col min="15370" max="15370" width="20.7109375" style="1" customWidth="1"/>
    <col min="15371" max="15371" width="19.7109375" style="1" customWidth="1"/>
    <col min="15372" max="15372" width="19.5703125" style="1" customWidth="1"/>
    <col min="15373" max="15373" width="19.42578125" style="1" customWidth="1"/>
    <col min="15374" max="15374" width="16.85546875" style="1" customWidth="1"/>
    <col min="15375" max="15375" width="21.7109375" style="1" customWidth="1"/>
    <col min="15376" max="15376" width="23" style="1" customWidth="1"/>
    <col min="15377" max="15377" width="18.5703125" style="1" customWidth="1"/>
    <col min="15378" max="15382" width="16.85546875" style="1" customWidth="1"/>
    <col min="15383" max="15383" width="20.85546875" style="1" customWidth="1"/>
    <col min="15384" max="15385" width="16.85546875" style="1" customWidth="1"/>
    <col min="15386" max="15616" width="9.140625" style="1"/>
    <col min="15617" max="15617" width="5.7109375" style="1" bestFit="1" customWidth="1"/>
    <col min="15618" max="15618" width="16.28515625" style="1" bestFit="1" customWidth="1"/>
    <col min="15619" max="15620" width="16.85546875" style="1" customWidth="1"/>
    <col min="15621" max="15621" width="34.140625" style="1" customWidth="1"/>
    <col min="15622" max="15623" width="16.85546875" style="1" customWidth="1"/>
    <col min="15624" max="15624" width="18.7109375" style="1" customWidth="1"/>
    <col min="15625" max="15625" width="19.85546875" style="1" customWidth="1"/>
    <col min="15626" max="15626" width="20.7109375" style="1" customWidth="1"/>
    <col min="15627" max="15627" width="19.7109375" style="1" customWidth="1"/>
    <col min="15628" max="15628" width="19.5703125" style="1" customWidth="1"/>
    <col min="15629" max="15629" width="19.42578125" style="1" customWidth="1"/>
    <col min="15630" max="15630" width="16.85546875" style="1" customWidth="1"/>
    <col min="15631" max="15631" width="21.7109375" style="1" customWidth="1"/>
    <col min="15632" max="15632" width="23" style="1" customWidth="1"/>
    <col min="15633" max="15633" width="18.5703125" style="1" customWidth="1"/>
    <col min="15634" max="15638" width="16.85546875" style="1" customWidth="1"/>
    <col min="15639" max="15639" width="20.85546875" style="1" customWidth="1"/>
    <col min="15640" max="15641" width="16.85546875" style="1" customWidth="1"/>
    <col min="15642" max="15872" width="9.140625" style="1"/>
    <col min="15873" max="15873" width="5.7109375" style="1" bestFit="1" customWidth="1"/>
    <col min="15874" max="15874" width="16.28515625" style="1" bestFit="1" customWidth="1"/>
    <col min="15875" max="15876" width="16.85546875" style="1" customWidth="1"/>
    <col min="15877" max="15877" width="34.140625" style="1" customWidth="1"/>
    <col min="15878" max="15879" width="16.85546875" style="1" customWidth="1"/>
    <col min="15880" max="15880" width="18.7109375" style="1" customWidth="1"/>
    <col min="15881" max="15881" width="19.85546875" style="1" customWidth="1"/>
    <col min="15882" max="15882" width="20.7109375" style="1" customWidth="1"/>
    <col min="15883" max="15883" width="19.7109375" style="1" customWidth="1"/>
    <col min="15884" max="15884" width="19.5703125" style="1" customWidth="1"/>
    <col min="15885" max="15885" width="19.42578125" style="1" customWidth="1"/>
    <col min="15886" max="15886" width="16.85546875" style="1" customWidth="1"/>
    <col min="15887" max="15887" width="21.7109375" style="1" customWidth="1"/>
    <col min="15888" max="15888" width="23" style="1" customWidth="1"/>
    <col min="15889" max="15889" width="18.5703125" style="1" customWidth="1"/>
    <col min="15890" max="15894" width="16.85546875" style="1" customWidth="1"/>
    <col min="15895" max="15895" width="20.85546875" style="1" customWidth="1"/>
    <col min="15896" max="15897" width="16.85546875" style="1" customWidth="1"/>
    <col min="15898" max="16128" width="9.140625" style="1"/>
    <col min="16129" max="16129" width="5.7109375" style="1" bestFit="1" customWidth="1"/>
    <col min="16130" max="16130" width="16.28515625" style="1" bestFit="1" customWidth="1"/>
    <col min="16131" max="16132" width="16.85546875" style="1" customWidth="1"/>
    <col min="16133" max="16133" width="34.140625" style="1" customWidth="1"/>
    <col min="16134" max="16135" width="16.85546875" style="1" customWidth="1"/>
    <col min="16136" max="16136" width="18.7109375" style="1" customWidth="1"/>
    <col min="16137" max="16137" width="19.85546875" style="1" customWidth="1"/>
    <col min="16138" max="16138" width="20.7109375" style="1" customWidth="1"/>
    <col min="16139" max="16139" width="19.7109375" style="1" customWidth="1"/>
    <col min="16140" max="16140" width="19.5703125" style="1" customWidth="1"/>
    <col min="16141" max="16141" width="19.42578125" style="1" customWidth="1"/>
    <col min="16142" max="16142" width="16.85546875" style="1" customWidth="1"/>
    <col min="16143" max="16143" width="21.7109375" style="1" customWidth="1"/>
    <col min="16144" max="16144" width="23" style="1" customWidth="1"/>
    <col min="16145" max="16145" width="18.5703125" style="1" customWidth="1"/>
    <col min="16146" max="16150" width="16.85546875" style="1" customWidth="1"/>
    <col min="16151" max="16151" width="20.85546875" style="1" customWidth="1"/>
    <col min="16152" max="16153" width="16.85546875" style="1" customWidth="1"/>
    <col min="16154" max="16384" width="9.140625" style="1"/>
  </cols>
  <sheetData>
    <row r="1" spans="1:25" x14ac:dyDescent="0.25">
      <c r="A1" s="62" t="s">
        <v>302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40"/>
      <c r="R1" s="40"/>
      <c r="S1" s="40"/>
    </row>
    <row r="2" spans="1:25" x14ac:dyDescent="0.25">
      <c r="A2" s="62" t="s">
        <v>301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40"/>
      <c r="R2" s="40"/>
      <c r="S2" s="40"/>
    </row>
    <row r="3" spans="1:25" x14ac:dyDescent="0.25">
      <c r="A3" s="62" t="s">
        <v>300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40"/>
      <c r="R3" s="40"/>
      <c r="S3" s="40"/>
    </row>
    <row r="4" spans="1:25" x14ac:dyDescent="0.25">
      <c r="A4" s="52" t="s">
        <v>299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40"/>
      <c r="R4" s="40"/>
      <c r="S4" s="40"/>
    </row>
    <row r="5" spans="1:25" x14ac:dyDescent="0.25">
      <c r="A5" s="52" t="s">
        <v>298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40"/>
      <c r="R5" s="40"/>
      <c r="S5" s="40"/>
    </row>
    <row r="6" spans="1:25" x14ac:dyDescent="0.25">
      <c r="A6" s="52" t="s">
        <v>303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40"/>
      <c r="R6" s="40"/>
      <c r="S6" s="40"/>
    </row>
    <row r="7" spans="1:25" ht="13.5" thickBot="1" x14ac:dyDescent="0.3">
      <c r="O7" s="1" t="s">
        <v>297</v>
      </c>
    </row>
    <row r="8" spans="1:25" x14ac:dyDescent="0.25">
      <c r="A8" s="53" t="s">
        <v>296</v>
      </c>
      <c r="B8" s="55" t="s">
        <v>295</v>
      </c>
      <c r="C8" s="55"/>
      <c r="D8" s="56" t="s">
        <v>294</v>
      </c>
      <c r="E8" s="55" t="s">
        <v>293</v>
      </c>
      <c r="F8" s="55"/>
      <c r="G8" s="55"/>
      <c r="H8" s="55" t="s">
        <v>292</v>
      </c>
      <c r="I8" s="58"/>
      <c r="J8" s="58"/>
      <c r="K8" s="58"/>
      <c r="L8" s="55" t="s">
        <v>291</v>
      </c>
      <c r="M8" s="58"/>
      <c r="N8" s="58"/>
      <c r="O8" s="58"/>
      <c r="P8" s="60" t="s">
        <v>290</v>
      </c>
      <c r="Q8" s="44" t="s">
        <v>289</v>
      </c>
      <c r="R8" s="44" t="s">
        <v>288</v>
      </c>
      <c r="S8" s="44" t="s">
        <v>287</v>
      </c>
      <c r="T8" s="44" t="s">
        <v>286</v>
      </c>
      <c r="U8" s="44" t="s">
        <v>285</v>
      </c>
      <c r="V8" s="44" t="s">
        <v>284</v>
      </c>
      <c r="W8" s="44" t="s">
        <v>283</v>
      </c>
      <c r="X8" s="44" t="s">
        <v>282</v>
      </c>
      <c r="Y8" s="46" t="s">
        <v>281</v>
      </c>
    </row>
    <row r="9" spans="1:25" x14ac:dyDescent="0.25">
      <c r="A9" s="54"/>
      <c r="B9" s="48" t="s">
        <v>280</v>
      </c>
      <c r="C9" s="49" t="s">
        <v>279</v>
      </c>
      <c r="D9" s="57"/>
      <c r="E9" s="48" t="s">
        <v>278</v>
      </c>
      <c r="F9" s="48" t="s">
        <v>277</v>
      </c>
      <c r="G9" s="48" t="s">
        <v>276</v>
      </c>
      <c r="H9" s="48" t="s">
        <v>275</v>
      </c>
      <c r="I9" s="59"/>
      <c r="J9" s="48" t="s">
        <v>274</v>
      </c>
      <c r="K9" s="48"/>
      <c r="L9" s="48" t="s">
        <v>275</v>
      </c>
      <c r="M9" s="59"/>
      <c r="N9" s="48" t="s">
        <v>274</v>
      </c>
      <c r="O9" s="48"/>
      <c r="P9" s="61"/>
      <c r="Q9" s="45"/>
      <c r="R9" s="45"/>
      <c r="S9" s="45"/>
      <c r="T9" s="45"/>
      <c r="U9" s="45"/>
      <c r="V9" s="45"/>
      <c r="W9" s="45"/>
      <c r="X9" s="45"/>
      <c r="Y9" s="47"/>
    </row>
    <row r="10" spans="1:25" x14ac:dyDescent="0.25">
      <c r="A10" s="54"/>
      <c r="B10" s="48"/>
      <c r="C10" s="49"/>
      <c r="D10" s="57"/>
      <c r="E10" s="48"/>
      <c r="F10" s="48"/>
      <c r="G10" s="48"/>
      <c r="H10" s="59"/>
      <c r="I10" s="59"/>
      <c r="J10" s="48"/>
      <c r="K10" s="48"/>
      <c r="L10" s="59"/>
      <c r="M10" s="59"/>
      <c r="N10" s="48"/>
      <c r="O10" s="48"/>
      <c r="P10" s="61"/>
      <c r="Q10" s="45"/>
      <c r="R10" s="45"/>
      <c r="S10" s="45"/>
      <c r="T10" s="45"/>
      <c r="U10" s="45"/>
      <c r="V10" s="45"/>
      <c r="W10" s="45"/>
      <c r="X10" s="45"/>
      <c r="Y10" s="47"/>
    </row>
    <row r="11" spans="1:25" ht="57" x14ac:dyDescent="0.25">
      <c r="A11" s="54"/>
      <c r="B11" s="48"/>
      <c r="C11" s="49"/>
      <c r="D11" s="57"/>
      <c r="E11" s="48"/>
      <c r="F11" s="48"/>
      <c r="G11" s="48"/>
      <c r="H11" s="39" t="s">
        <v>273</v>
      </c>
      <c r="I11" s="42" t="s">
        <v>272</v>
      </c>
      <c r="J11" s="39" t="s">
        <v>273</v>
      </c>
      <c r="K11" s="42" t="s">
        <v>272</v>
      </c>
      <c r="L11" s="39" t="s">
        <v>273</v>
      </c>
      <c r="M11" s="42" t="s">
        <v>272</v>
      </c>
      <c r="N11" s="39" t="s">
        <v>273</v>
      </c>
      <c r="O11" s="42" t="s">
        <v>272</v>
      </c>
      <c r="P11" s="61"/>
      <c r="Q11" s="45"/>
      <c r="R11" s="45"/>
      <c r="S11" s="45"/>
      <c r="T11" s="45"/>
      <c r="U11" s="45"/>
      <c r="V11" s="45"/>
      <c r="W11" s="45"/>
      <c r="X11" s="45"/>
      <c r="Y11" s="47"/>
    </row>
    <row r="12" spans="1:25" x14ac:dyDescent="0.25">
      <c r="A12" s="16">
        <v>1</v>
      </c>
      <c r="B12" s="13">
        <v>2</v>
      </c>
      <c r="C12" s="12" t="s">
        <v>271</v>
      </c>
      <c r="D12" s="12">
        <v>4</v>
      </c>
      <c r="E12" s="12" t="s">
        <v>270</v>
      </c>
      <c r="F12" s="12" t="s">
        <v>269</v>
      </c>
      <c r="G12" s="12" t="s">
        <v>268</v>
      </c>
      <c r="H12" s="12" t="s">
        <v>267</v>
      </c>
      <c r="I12" s="12" t="s">
        <v>266</v>
      </c>
      <c r="J12" s="12" t="s">
        <v>265</v>
      </c>
      <c r="K12" s="12" t="s">
        <v>264</v>
      </c>
      <c r="L12" s="12" t="s">
        <v>263</v>
      </c>
      <c r="M12" s="12" t="s">
        <v>262</v>
      </c>
      <c r="N12" s="12" t="s">
        <v>261</v>
      </c>
      <c r="O12" s="12" t="s">
        <v>260</v>
      </c>
      <c r="P12" s="12" t="s">
        <v>259</v>
      </c>
      <c r="Q12" s="12" t="s">
        <v>258</v>
      </c>
      <c r="R12" s="12" t="s">
        <v>257</v>
      </c>
      <c r="S12" s="12" t="s">
        <v>256</v>
      </c>
      <c r="T12" s="12" t="s">
        <v>255</v>
      </c>
      <c r="U12" s="12" t="s">
        <v>254</v>
      </c>
      <c r="V12" s="12" t="s">
        <v>253</v>
      </c>
      <c r="W12" s="12" t="s">
        <v>252</v>
      </c>
      <c r="X12" s="12" t="s">
        <v>251</v>
      </c>
      <c r="Y12" s="38" t="s">
        <v>250</v>
      </c>
    </row>
    <row r="13" spans="1:25" s="23" customFormat="1" ht="76.5" x14ac:dyDescent="0.25">
      <c r="A13" s="30">
        <v>1</v>
      </c>
      <c r="B13" s="11"/>
      <c r="C13" s="11" t="s">
        <v>249</v>
      </c>
      <c r="D13" s="11" t="s">
        <v>248</v>
      </c>
      <c r="E13" s="11" t="s">
        <v>247</v>
      </c>
      <c r="F13" s="11" t="s">
        <v>96</v>
      </c>
      <c r="G13" s="11" t="s">
        <v>246</v>
      </c>
      <c r="H13" s="14">
        <v>112896.4</v>
      </c>
      <c r="I13" s="11" t="s">
        <v>245</v>
      </c>
      <c r="J13" s="14">
        <v>28616.7</v>
      </c>
      <c r="K13" s="36" t="s">
        <v>236</v>
      </c>
      <c r="L13" s="14">
        <f>31668.12+31081.26</f>
        <v>62749.38</v>
      </c>
      <c r="M13" s="36" t="s">
        <v>236</v>
      </c>
      <c r="N13" s="14">
        <v>31081.26</v>
      </c>
      <c r="O13" s="36" t="s">
        <v>236</v>
      </c>
      <c r="P13" s="11"/>
      <c r="Q13" s="13" t="s">
        <v>235</v>
      </c>
      <c r="R13" s="13" t="s">
        <v>234</v>
      </c>
      <c r="S13" s="13"/>
      <c r="T13" s="13" t="s">
        <v>233</v>
      </c>
      <c r="U13" s="13">
        <v>104021</v>
      </c>
      <c r="V13" s="13" t="s">
        <v>2</v>
      </c>
      <c r="W13" s="33" t="s">
        <v>232</v>
      </c>
      <c r="X13" s="13" t="s">
        <v>231</v>
      </c>
      <c r="Y13" s="10" t="s">
        <v>230</v>
      </c>
    </row>
    <row r="14" spans="1:25" ht="76.5" x14ac:dyDescent="0.25">
      <c r="A14" s="16">
        <v>2</v>
      </c>
      <c r="B14" s="11" t="s">
        <v>244</v>
      </c>
      <c r="C14" s="11"/>
      <c r="D14" s="11" t="s">
        <v>175</v>
      </c>
      <c r="E14" s="11" t="s">
        <v>243</v>
      </c>
      <c r="F14" s="11" t="s">
        <v>96</v>
      </c>
      <c r="G14" s="11" t="s">
        <v>22</v>
      </c>
      <c r="H14" s="14">
        <v>3000000</v>
      </c>
      <c r="I14" s="11" t="s">
        <v>124</v>
      </c>
      <c r="J14" s="14">
        <v>24920.7</v>
      </c>
      <c r="K14" s="22" t="s">
        <v>236</v>
      </c>
      <c r="L14" s="14">
        <v>0</v>
      </c>
      <c r="M14" s="22" t="s">
        <v>236</v>
      </c>
      <c r="N14" s="14">
        <v>0</v>
      </c>
      <c r="O14" s="22" t="s">
        <v>236</v>
      </c>
      <c r="P14" s="13"/>
      <c r="Q14" s="13" t="s">
        <v>235</v>
      </c>
      <c r="R14" s="13" t="s">
        <v>234</v>
      </c>
      <c r="S14" s="13"/>
      <c r="T14" s="13" t="s">
        <v>233</v>
      </c>
      <c r="U14" s="13">
        <v>104021</v>
      </c>
      <c r="V14" s="13" t="s">
        <v>2</v>
      </c>
      <c r="W14" s="33" t="s">
        <v>232</v>
      </c>
      <c r="X14" s="13" t="s">
        <v>231</v>
      </c>
      <c r="Y14" s="10" t="s">
        <v>230</v>
      </c>
    </row>
    <row r="15" spans="1:25" ht="76.5" x14ac:dyDescent="0.25">
      <c r="A15" s="30">
        <v>3</v>
      </c>
      <c r="B15" s="11" t="s">
        <v>242</v>
      </c>
      <c r="C15" s="11" t="s">
        <v>241</v>
      </c>
      <c r="D15" s="11" t="s">
        <v>175</v>
      </c>
      <c r="E15" s="11" t="s">
        <v>240</v>
      </c>
      <c r="F15" s="11" t="s">
        <v>96</v>
      </c>
      <c r="G15" s="11" t="s">
        <v>22</v>
      </c>
      <c r="H15" s="14">
        <v>200000</v>
      </c>
      <c r="I15" s="11" t="s">
        <v>124</v>
      </c>
      <c r="J15" s="14">
        <v>22350</v>
      </c>
      <c r="K15" s="22" t="s">
        <v>236</v>
      </c>
      <c r="L15" s="15">
        <f>33688.32+22079.62</f>
        <v>55767.94</v>
      </c>
      <c r="M15" s="22" t="s">
        <v>236</v>
      </c>
      <c r="N15" s="14">
        <v>22079.62</v>
      </c>
      <c r="O15" s="22" t="s">
        <v>236</v>
      </c>
      <c r="P15" s="13"/>
      <c r="Q15" s="13" t="s">
        <v>235</v>
      </c>
      <c r="R15" s="13" t="s">
        <v>234</v>
      </c>
      <c r="S15" s="13"/>
      <c r="T15" s="13" t="s">
        <v>233</v>
      </c>
      <c r="U15" s="13">
        <v>104021</v>
      </c>
      <c r="V15" s="13" t="s">
        <v>2</v>
      </c>
      <c r="W15" s="33" t="s">
        <v>232</v>
      </c>
      <c r="X15" s="13" t="s">
        <v>231</v>
      </c>
      <c r="Y15" s="10" t="s">
        <v>230</v>
      </c>
    </row>
    <row r="16" spans="1:25" ht="76.5" x14ac:dyDescent="0.25">
      <c r="A16" s="30">
        <v>4</v>
      </c>
      <c r="B16" s="11" t="s">
        <v>239</v>
      </c>
      <c r="C16" s="11" t="s">
        <v>238</v>
      </c>
      <c r="D16" s="11" t="s">
        <v>175</v>
      </c>
      <c r="E16" s="11" t="s">
        <v>237</v>
      </c>
      <c r="F16" s="11" t="s">
        <v>96</v>
      </c>
      <c r="G16" s="11" t="s">
        <v>22</v>
      </c>
      <c r="H16" s="14">
        <v>660000</v>
      </c>
      <c r="I16" s="11" t="s">
        <v>124</v>
      </c>
      <c r="J16" s="14">
        <v>33950</v>
      </c>
      <c r="K16" s="22" t="s">
        <v>236</v>
      </c>
      <c r="L16" s="14">
        <f>185449.69+113000.6</f>
        <v>298450.29000000004</v>
      </c>
      <c r="M16" s="22" t="s">
        <v>236</v>
      </c>
      <c r="N16" s="14">
        <v>113000.6</v>
      </c>
      <c r="O16" s="22" t="s">
        <v>236</v>
      </c>
      <c r="P16" s="13"/>
      <c r="Q16" s="13" t="s">
        <v>235</v>
      </c>
      <c r="R16" s="13" t="s">
        <v>234</v>
      </c>
      <c r="S16" s="13"/>
      <c r="T16" s="13" t="s">
        <v>233</v>
      </c>
      <c r="U16" s="13">
        <v>104021</v>
      </c>
      <c r="V16" s="13" t="s">
        <v>2</v>
      </c>
      <c r="W16" s="33" t="s">
        <v>232</v>
      </c>
      <c r="X16" s="13" t="s">
        <v>231</v>
      </c>
      <c r="Y16" s="10" t="s">
        <v>230</v>
      </c>
    </row>
    <row r="17" spans="1:42" s="23" customFormat="1" ht="63.75" x14ac:dyDescent="0.25">
      <c r="A17" s="16">
        <v>5</v>
      </c>
      <c r="B17" s="11" t="s">
        <v>228</v>
      </c>
      <c r="C17" s="11" t="s">
        <v>227</v>
      </c>
      <c r="D17" s="13" t="s">
        <v>226</v>
      </c>
      <c r="E17" s="11" t="s">
        <v>229</v>
      </c>
      <c r="F17" s="11" t="s">
        <v>96</v>
      </c>
      <c r="G17" s="11" t="s">
        <v>22</v>
      </c>
      <c r="H17" s="14">
        <v>4134600</v>
      </c>
      <c r="I17" s="11" t="s">
        <v>39</v>
      </c>
      <c r="J17" s="14">
        <v>23768</v>
      </c>
      <c r="K17" s="21" t="s">
        <v>39</v>
      </c>
      <c r="L17" s="14">
        <f>78116.5+23162.5</f>
        <v>101279</v>
      </c>
      <c r="M17" s="21" t="s">
        <v>39</v>
      </c>
      <c r="N17" s="14">
        <v>0</v>
      </c>
      <c r="O17" s="21" t="s">
        <v>39</v>
      </c>
      <c r="P17" s="37"/>
      <c r="Q17" s="13" t="s">
        <v>217</v>
      </c>
      <c r="R17" s="13" t="s">
        <v>219</v>
      </c>
      <c r="S17" s="13"/>
      <c r="T17" s="13" t="s">
        <v>36</v>
      </c>
      <c r="U17" s="13" t="s">
        <v>218</v>
      </c>
      <c r="V17" s="13" t="s">
        <v>2</v>
      </c>
      <c r="W17" s="13"/>
      <c r="X17" s="13" t="s">
        <v>217</v>
      </c>
      <c r="Y17" s="10" t="s">
        <v>35</v>
      </c>
    </row>
    <row r="18" spans="1:42" s="23" customFormat="1" ht="63.75" x14ac:dyDescent="0.25">
      <c r="A18" s="30">
        <v>6</v>
      </c>
      <c r="B18" s="11" t="s">
        <v>228</v>
      </c>
      <c r="C18" s="11" t="s">
        <v>227</v>
      </c>
      <c r="D18" s="13" t="s">
        <v>226</v>
      </c>
      <c r="E18" s="11" t="s">
        <v>225</v>
      </c>
      <c r="F18" s="11" t="s">
        <v>96</v>
      </c>
      <c r="G18" s="11" t="s">
        <v>22</v>
      </c>
      <c r="H18" s="14">
        <v>4134600</v>
      </c>
      <c r="I18" s="11" t="s">
        <v>39</v>
      </c>
      <c r="J18" s="14">
        <v>187767.2</v>
      </c>
      <c r="K18" s="21" t="s">
        <v>39</v>
      </c>
      <c r="L18" s="14">
        <f>1238538.1+N18</f>
        <v>1607766.5</v>
      </c>
      <c r="M18" s="21" t="s">
        <v>39</v>
      </c>
      <c r="N18" s="14">
        <v>369228.4</v>
      </c>
      <c r="O18" s="21" t="s">
        <v>39</v>
      </c>
      <c r="P18" s="37"/>
      <c r="Q18" s="13" t="s">
        <v>217</v>
      </c>
      <c r="R18" s="13" t="s">
        <v>219</v>
      </c>
      <c r="S18" s="13"/>
      <c r="T18" s="13" t="s">
        <v>36</v>
      </c>
      <c r="U18" s="13" t="s">
        <v>218</v>
      </c>
      <c r="V18" s="13" t="s">
        <v>2</v>
      </c>
      <c r="W18" s="13"/>
      <c r="X18" s="13" t="s">
        <v>217</v>
      </c>
      <c r="Y18" s="10" t="s">
        <v>35</v>
      </c>
    </row>
    <row r="19" spans="1:42" s="13" customFormat="1" ht="63.75" x14ac:dyDescent="0.25">
      <c r="A19" s="30">
        <v>7</v>
      </c>
      <c r="B19" s="11">
        <v>2000001401</v>
      </c>
      <c r="C19" s="13" t="s">
        <v>224</v>
      </c>
      <c r="D19" s="13" t="s">
        <v>222</v>
      </c>
      <c r="E19" s="13" t="s">
        <v>304</v>
      </c>
      <c r="F19" s="11" t="s">
        <v>220</v>
      </c>
      <c r="G19" s="11" t="s">
        <v>95</v>
      </c>
      <c r="H19" s="14">
        <v>3937500</v>
      </c>
      <c r="I19" s="11" t="s">
        <v>39</v>
      </c>
      <c r="J19" s="14">
        <v>59420</v>
      </c>
      <c r="K19" s="21" t="s">
        <v>39</v>
      </c>
      <c r="L19" s="14">
        <v>186922.9</v>
      </c>
      <c r="M19" s="21" t="s">
        <v>39</v>
      </c>
      <c r="N19" s="14">
        <v>0</v>
      </c>
      <c r="O19" s="21" t="s">
        <v>39</v>
      </c>
      <c r="Q19" s="13" t="s">
        <v>217</v>
      </c>
      <c r="R19" s="13" t="s">
        <v>219</v>
      </c>
      <c r="T19" s="13" t="s">
        <v>36</v>
      </c>
      <c r="U19" s="13" t="s">
        <v>218</v>
      </c>
      <c r="V19" s="13" t="s">
        <v>2</v>
      </c>
      <c r="W19" s="33"/>
      <c r="X19" s="13" t="s">
        <v>217</v>
      </c>
      <c r="Y19" s="24" t="s">
        <v>35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76.5" x14ac:dyDescent="0.25">
      <c r="A20" s="16">
        <v>8</v>
      </c>
      <c r="B20" s="11">
        <v>2000000780</v>
      </c>
      <c r="C20" s="13" t="s">
        <v>223</v>
      </c>
      <c r="D20" s="13" t="s">
        <v>222</v>
      </c>
      <c r="E20" s="13" t="s">
        <v>221</v>
      </c>
      <c r="F20" s="11" t="s">
        <v>220</v>
      </c>
      <c r="G20" s="11" t="s">
        <v>95</v>
      </c>
      <c r="H20" s="14">
        <v>231000</v>
      </c>
      <c r="I20" s="11" t="s">
        <v>39</v>
      </c>
      <c r="J20" s="14">
        <v>11884</v>
      </c>
      <c r="K20" s="21" t="s">
        <v>39</v>
      </c>
      <c r="L20" s="14">
        <v>970002</v>
      </c>
      <c r="M20" s="21" t="s">
        <v>39</v>
      </c>
      <c r="N20" s="14">
        <v>0</v>
      </c>
      <c r="O20" s="21" t="s">
        <v>39</v>
      </c>
      <c r="P20" s="37"/>
      <c r="Q20" s="13" t="s">
        <v>217</v>
      </c>
      <c r="R20" s="13" t="s">
        <v>219</v>
      </c>
      <c r="S20" s="13"/>
      <c r="T20" s="13" t="s">
        <v>36</v>
      </c>
      <c r="U20" s="13" t="s">
        <v>218</v>
      </c>
      <c r="V20" s="13" t="s">
        <v>2</v>
      </c>
      <c r="W20" s="13"/>
      <c r="X20" s="13" t="s">
        <v>217</v>
      </c>
      <c r="Y20" s="10" t="s">
        <v>35</v>
      </c>
    </row>
    <row r="21" spans="1:42" ht="51" x14ac:dyDescent="0.25">
      <c r="A21" s="30">
        <v>9</v>
      </c>
      <c r="B21" s="11"/>
      <c r="C21" s="11" t="s">
        <v>216</v>
      </c>
      <c r="D21" s="11" t="s">
        <v>215</v>
      </c>
      <c r="E21" s="11" t="s">
        <v>214</v>
      </c>
      <c r="F21" s="13" t="s">
        <v>96</v>
      </c>
      <c r="G21" s="13" t="s">
        <v>95</v>
      </c>
      <c r="H21" s="22">
        <v>30000</v>
      </c>
      <c r="I21" s="13" t="s">
        <v>213</v>
      </c>
      <c r="J21" s="14">
        <v>292821.7</v>
      </c>
      <c r="K21" s="13" t="s">
        <v>213</v>
      </c>
      <c r="L21" s="17">
        <v>3441145.7</v>
      </c>
      <c r="M21" s="13" t="s">
        <v>213</v>
      </c>
      <c r="N21" s="14">
        <v>0</v>
      </c>
      <c r="O21" s="13" t="s">
        <v>213</v>
      </c>
      <c r="P21" s="13"/>
      <c r="Q21" s="11" t="s">
        <v>205</v>
      </c>
      <c r="R21" s="11" t="s">
        <v>206</v>
      </c>
      <c r="S21" s="11"/>
      <c r="T21" s="11" t="s">
        <v>205</v>
      </c>
      <c r="U21" s="11">
        <v>104009</v>
      </c>
      <c r="V21" s="13" t="s">
        <v>2</v>
      </c>
      <c r="W21" s="11"/>
      <c r="X21" s="11"/>
      <c r="Y21" s="24"/>
    </row>
    <row r="22" spans="1:42" ht="51" x14ac:dyDescent="0.25">
      <c r="A22" s="30">
        <v>10</v>
      </c>
      <c r="B22" s="11" t="s">
        <v>212</v>
      </c>
      <c r="C22" s="11" t="s">
        <v>211</v>
      </c>
      <c r="D22" s="11" t="s">
        <v>175</v>
      </c>
      <c r="E22" s="11" t="s">
        <v>210</v>
      </c>
      <c r="F22" s="13" t="s">
        <v>96</v>
      </c>
      <c r="G22" s="13" t="s">
        <v>95</v>
      </c>
      <c r="H22" s="22">
        <v>8550000</v>
      </c>
      <c r="I22" s="13" t="s">
        <v>155</v>
      </c>
      <c r="J22" s="14">
        <v>494184.2</v>
      </c>
      <c r="K22" s="13" t="s">
        <v>155</v>
      </c>
      <c r="L22" s="17">
        <v>3186232.7</v>
      </c>
      <c r="M22" s="13" t="s">
        <v>155</v>
      </c>
      <c r="N22" s="14">
        <v>0</v>
      </c>
      <c r="O22" s="13" t="s">
        <v>155</v>
      </c>
      <c r="P22" s="13"/>
      <c r="Q22" s="11" t="s">
        <v>205</v>
      </c>
      <c r="R22" s="11" t="s">
        <v>206</v>
      </c>
      <c r="S22" s="11"/>
      <c r="T22" s="11" t="s">
        <v>205</v>
      </c>
      <c r="U22" s="11">
        <v>104009</v>
      </c>
      <c r="V22" s="13" t="s">
        <v>2</v>
      </c>
      <c r="W22" s="11"/>
      <c r="X22" s="11"/>
      <c r="Y22" s="24" t="s">
        <v>35</v>
      </c>
    </row>
    <row r="23" spans="1:42" ht="63.75" x14ac:dyDescent="0.25">
      <c r="A23" s="16">
        <v>11</v>
      </c>
      <c r="B23" s="11" t="s">
        <v>209</v>
      </c>
      <c r="C23" s="11" t="s">
        <v>208</v>
      </c>
      <c r="D23" s="11" t="s">
        <v>175</v>
      </c>
      <c r="E23" s="11" t="s">
        <v>207</v>
      </c>
      <c r="F23" s="13" t="s">
        <v>96</v>
      </c>
      <c r="G23" s="13" t="s">
        <v>95</v>
      </c>
      <c r="H23" s="22">
        <v>2000000</v>
      </c>
      <c r="I23" s="13" t="s">
        <v>155</v>
      </c>
      <c r="J23" s="14">
        <v>98470.8</v>
      </c>
      <c r="K23" s="13" t="s">
        <v>155</v>
      </c>
      <c r="L23" s="17">
        <f>551444.7+136019.35</f>
        <v>687464.04999999993</v>
      </c>
      <c r="M23" s="13" t="s">
        <v>155</v>
      </c>
      <c r="N23" s="14">
        <v>136019.38</v>
      </c>
      <c r="O23" s="13" t="s">
        <v>155</v>
      </c>
      <c r="P23" s="13"/>
      <c r="Q23" s="11" t="s">
        <v>205</v>
      </c>
      <c r="R23" s="11" t="s">
        <v>206</v>
      </c>
      <c r="S23" s="11"/>
      <c r="T23" s="11" t="s">
        <v>205</v>
      </c>
      <c r="U23" s="11">
        <v>104009</v>
      </c>
      <c r="V23" s="13" t="s">
        <v>2</v>
      </c>
      <c r="W23" s="11"/>
      <c r="X23" s="11"/>
      <c r="Y23" s="24" t="s">
        <v>35</v>
      </c>
    </row>
    <row r="24" spans="1:42" s="23" customFormat="1" ht="76.5" x14ac:dyDescent="0.25">
      <c r="A24" s="30">
        <v>12</v>
      </c>
      <c r="B24" s="11">
        <v>92061760</v>
      </c>
      <c r="C24" s="11" t="s">
        <v>204</v>
      </c>
      <c r="D24" s="11" t="s">
        <v>203</v>
      </c>
      <c r="E24" s="11" t="s">
        <v>202</v>
      </c>
      <c r="F24" s="11" t="s">
        <v>96</v>
      </c>
      <c r="G24" s="11" t="s">
        <v>22</v>
      </c>
      <c r="H24" s="14">
        <v>10000000</v>
      </c>
      <c r="I24" s="13" t="s">
        <v>201</v>
      </c>
      <c r="J24" s="14">
        <v>0</v>
      </c>
      <c r="K24" s="13" t="s">
        <v>201</v>
      </c>
      <c r="L24" s="31">
        <v>234144.8</v>
      </c>
      <c r="M24" s="13" t="s">
        <v>201</v>
      </c>
      <c r="N24" s="22">
        <v>234903.4</v>
      </c>
      <c r="O24" s="13" t="s">
        <v>201</v>
      </c>
      <c r="P24" s="11"/>
      <c r="Q24" s="13" t="s">
        <v>201</v>
      </c>
      <c r="R24" s="13" t="s">
        <v>200</v>
      </c>
      <c r="S24" s="13"/>
      <c r="T24" s="13" t="s">
        <v>199</v>
      </c>
      <c r="U24" s="11">
        <v>104009</v>
      </c>
      <c r="V24" s="13" t="s">
        <v>2</v>
      </c>
      <c r="W24" s="13"/>
      <c r="X24" s="13"/>
      <c r="Y24" s="24" t="s">
        <v>35</v>
      </c>
    </row>
    <row r="25" spans="1:42" ht="102" x14ac:dyDescent="0.25">
      <c r="A25" s="30">
        <v>13</v>
      </c>
      <c r="B25" s="13" t="s">
        <v>198</v>
      </c>
      <c r="C25" s="11" t="s">
        <v>197</v>
      </c>
      <c r="D25" s="13" t="s">
        <v>196</v>
      </c>
      <c r="E25" s="13" t="s">
        <v>195</v>
      </c>
      <c r="F25" s="13" t="s">
        <v>96</v>
      </c>
      <c r="G25" s="13" t="s">
        <v>95</v>
      </c>
      <c r="H25" s="22">
        <v>6000000</v>
      </c>
      <c r="I25" s="13" t="s">
        <v>191</v>
      </c>
      <c r="J25" s="14">
        <v>189777</v>
      </c>
      <c r="K25" s="13" t="s">
        <v>191</v>
      </c>
      <c r="L25" s="17">
        <v>0</v>
      </c>
      <c r="M25" s="13" t="s">
        <v>191</v>
      </c>
      <c r="N25" s="14">
        <v>0</v>
      </c>
      <c r="O25" s="13" t="s">
        <v>191</v>
      </c>
      <c r="P25" s="13"/>
      <c r="Q25" s="13" t="s">
        <v>186</v>
      </c>
      <c r="R25" s="13" t="s">
        <v>190</v>
      </c>
      <c r="S25" s="13">
        <v>13</v>
      </c>
      <c r="T25" s="13" t="s">
        <v>189</v>
      </c>
      <c r="U25" s="13" t="s">
        <v>188</v>
      </c>
      <c r="V25" s="13" t="s">
        <v>37</v>
      </c>
      <c r="W25" s="13" t="s">
        <v>187</v>
      </c>
      <c r="X25" s="13" t="s">
        <v>186</v>
      </c>
      <c r="Y25" s="10" t="s">
        <v>35</v>
      </c>
    </row>
    <row r="26" spans="1:42" ht="102" x14ac:dyDescent="0.25">
      <c r="A26" s="16">
        <v>14</v>
      </c>
      <c r="B26" s="13"/>
      <c r="C26" s="11" t="s">
        <v>194</v>
      </c>
      <c r="D26" s="13" t="s">
        <v>193</v>
      </c>
      <c r="E26" s="13" t="s">
        <v>192</v>
      </c>
      <c r="F26" s="13" t="s">
        <v>96</v>
      </c>
      <c r="G26" s="13" t="s">
        <v>95</v>
      </c>
      <c r="H26" s="22">
        <v>70000</v>
      </c>
      <c r="I26" s="13" t="s">
        <v>191</v>
      </c>
      <c r="J26" s="14">
        <v>19287</v>
      </c>
      <c r="K26" s="13" t="s">
        <v>191</v>
      </c>
      <c r="L26" s="17">
        <v>9018.2999999999993</v>
      </c>
      <c r="M26" s="13" t="s">
        <v>191</v>
      </c>
      <c r="N26" s="14">
        <v>0</v>
      </c>
      <c r="O26" s="13" t="s">
        <v>191</v>
      </c>
      <c r="P26" s="13"/>
      <c r="Q26" s="13" t="s">
        <v>186</v>
      </c>
      <c r="R26" s="13" t="s">
        <v>190</v>
      </c>
      <c r="S26" s="13">
        <v>13</v>
      </c>
      <c r="T26" s="13" t="s">
        <v>189</v>
      </c>
      <c r="U26" s="13" t="s">
        <v>188</v>
      </c>
      <c r="V26" s="13" t="s">
        <v>37</v>
      </c>
      <c r="W26" s="13" t="s">
        <v>187</v>
      </c>
      <c r="X26" s="13" t="s">
        <v>186</v>
      </c>
      <c r="Y26" s="10" t="s">
        <v>35</v>
      </c>
    </row>
    <row r="27" spans="1:42" s="28" customFormat="1" ht="89.25" x14ac:dyDescent="0.25">
      <c r="A27" s="30">
        <v>15</v>
      </c>
      <c r="B27" s="11"/>
      <c r="C27" s="11" t="s">
        <v>185</v>
      </c>
      <c r="D27" s="11" t="s">
        <v>160</v>
      </c>
      <c r="E27" s="11" t="s">
        <v>184</v>
      </c>
      <c r="F27" s="11" t="s">
        <v>96</v>
      </c>
      <c r="G27" s="11" t="s">
        <v>95</v>
      </c>
      <c r="H27" s="14">
        <v>5000</v>
      </c>
      <c r="I27" s="11" t="s">
        <v>182</v>
      </c>
      <c r="J27" s="14">
        <v>364976.3</v>
      </c>
      <c r="K27" s="36" t="s">
        <v>181</v>
      </c>
      <c r="L27" s="25">
        <v>0</v>
      </c>
      <c r="M27" s="36" t="s">
        <v>164</v>
      </c>
      <c r="N27" s="14">
        <v>0</v>
      </c>
      <c r="O27" s="36" t="s">
        <v>164</v>
      </c>
      <c r="P27" s="11"/>
      <c r="Q27" s="11" t="s">
        <v>146</v>
      </c>
      <c r="R27" s="11" t="s">
        <v>145</v>
      </c>
      <c r="S27" s="35"/>
      <c r="T27" s="11" t="s">
        <v>102</v>
      </c>
      <c r="U27" s="11" t="s">
        <v>180</v>
      </c>
      <c r="V27" s="11" t="s">
        <v>37</v>
      </c>
      <c r="W27" s="34"/>
      <c r="X27" s="11" t="s">
        <v>143</v>
      </c>
      <c r="Y27" s="24" t="s">
        <v>142</v>
      </c>
    </row>
    <row r="28" spans="1:42" s="28" customFormat="1" ht="89.25" x14ac:dyDescent="0.25">
      <c r="A28" s="30">
        <v>16</v>
      </c>
      <c r="B28" s="11"/>
      <c r="C28" s="11"/>
      <c r="D28" s="11"/>
      <c r="E28" s="11" t="s">
        <v>183</v>
      </c>
      <c r="F28" s="11" t="s">
        <v>96</v>
      </c>
      <c r="G28" s="11" t="s">
        <v>95</v>
      </c>
      <c r="H28" s="14">
        <v>5000</v>
      </c>
      <c r="I28" s="11" t="s">
        <v>182</v>
      </c>
      <c r="J28" s="14">
        <v>0</v>
      </c>
      <c r="K28" s="36" t="s">
        <v>181</v>
      </c>
      <c r="L28" s="25">
        <v>0</v>
      </c>
      <c r="M28" s="36" t="s">
        <v>164</v>
      </c>
      <c r="N28" s="14">
        <v>0</v>
      </c>
      <c r="O28" s="36" t="s">
        <v>164</v>
      </c>
      <c r="P28" s="11"/>
      <c r="Q28" s="11" t="s">
        <v>146</v>
      </c>
      <c r="R28" s="11" t="s">
        <v>145</v>
      </c>
      <c r="S28" s="35"/>
      <c r="T28" s="11" t="s">
        <v>102</v>
      </c>
      <c r="U28" s="11" t="s">
        <v>180</v>
      </c>
      <c r="V28" s="11" t="s">
        <v>37</v>
      </c>
      <c r="W28" s="34"/>
      <c r="X28" s="11" t="s">
        <v>143</v>
      </c>
      <c r="Y28" s="24" t="s">
        <v>142</v>
      </c>
    </row>
    <row r="29" spans="1:42" ht="51" x14ac:dyDescent="0.25">
      <c r="A29" s="16">
        <v>17</v>
      </c>
      <c r="B29" s="11"/>
      <c r="C29" s="11"/>
      <c r="D29" s="11" t="s">
        <v>179</v>
      </c>
      <c r="E29" s="11" t="s">
        <v>178</v>
      </c>
      <c r="F29" s="13" t="s">
        <v>96</v>
      </c>
      <c r="G29" s="13" t="s">
        <v>95</v>
      </c>
      <c r="H29" s="22">
        <v>2581775.2000000002</v>
      </c>
      <c r="I29" s="13" t="s">
        <v>169</v>
      </c>
      <c r="J29" s="14">
        <v>645443.80000000005</v>
      </c>
      <c r="K29" s="13" t="s">
        <v>169</v>
      </c>
      <c r="L29" s="17">
        <v>0</v>
      </c>
      <c r="M29" s="13" t="s">
        <v>169</v>
      </c>
      <c r="N29" s="14">
        <v>0</v>
      </c>
      <c r="O29" s="13" t="s">
        <v>169</v>
      </c>
      <c r="P29" s="13"/>
      <c r="Q29" s="11" t="s">
        <v>168</v>
      </c>
      <c r="R29" s="11" t="s">
        <v>167</v>
      </c>
      <c r="S29" s="11"/>
      <c r="T29" s="11" t="s">
        <v>91</v>
      </c>
      <c r="U29" s="11">
        <v>104001</v>
      </c>
      <c r="V29" s="13" t="s">
        <v>2</v>
      </c>
      <c r="W29" s="11"/>
      <c r="X29" s="11"/>
      <c r="Y29" s="24"/>
    </row>
    <row r="30" spans="1:42" s="23" customFormat="1" ht="51" x14ac:dyDescent="0.25">
      <c r="A30" s="30">
        <v>18</v>
      </c>
      <c r="B30" s="11" t="s">
        <v>177</v>
      </c>
      <c r="C30" s="11" t="s">
        <v>176</v>
      </c>
      <c r="D30" s="11" t="s">
        <v>175</v>
      </c>
      <c r="E30" s="11" t="s">
        <v>48</v>
      </c>
      <c r="F30" s="11" t="s">
        <v>96</v>
      </c>
      <c r="G30" s="11" t="s">
        <v>22</v>
      </c>
      <c r="H30" s="14">
        <v>2428.3000000000002</v>
      </c>
      <c r="I30" s="11" t="s">
        <v>174</v>
      </c>
      <c r="J30" s="14">
        <v>41356.400000000001</v>
      </c>
      <c r="K30" s="11" t="s">
        <v>174</v>
      </c>
      <c r="L30" s="25">
        <v>145248</v>
      </c>
      <c r="M30" s="11" t="s">
        <v>174</v>
      </c>
      <c r="N30" s="14">
        <v>0</v>
      </c>
      <c r="O30" s="11" t="s">
        <v>174</v>
      </c>
      <c r="P30" s="11"/>
      <c r="Q30" s="11" t="s">
        <v>12</v>
      </c>
      <c r="R30" s="11" t="s">
        <v>46</v>
      </c>
      <c r="S30" s="11">
        <v>0</v>
      </c>
      <c r="T30" s="11"/>
      <c r="U30" s="11"/>
      <c r="V30" s="11" t="s">
        <v>37</v>
      </c>
      <c r="W30" s="11" t="s">
        <v>45</v>
      </c>
      <c r="X30" s="11"/>
      <c r="Y30" s="24"/>
    </row>
    <row r="31" spans="1:42" ht="63.75" x14ac:dyDescent="0.25">
      <c r="A31" s="30">
        <v>19</v>
      </c>
      <c r="B31" s="11"/>
      <c r="C31" s="11"/>
      <c r="D31" s="11" t="s">
        <v>170</v>
      </c>
      <c r="E31" s="11" t="s">
        <v>173</v>
      </c>
      <c r="F31" s="13" t="s">
        <v>96</v>
      </c>
      <c r="G31" s="13" t="s">
        <v>95</v>
      </c>
      <c r="H31" s="22">
        <v>25455.3</v>
      </c>
      <c r="I31" s="13" t="s">
        <v>169</v>
      </c>
      <c r="J31" s="14">
        <v>50911.1</v>
      </c>
      <c r="K31" s="13" t="s">
        <v>169</v>
      </c>
      <c r="L31" s="17">
        <v>0</v>
      </c>
      <c r="M31" s="13" t="s">
        <v>169</v>
      </c>
      <c r="N31" s="14">
        <v>0</v>
      </c>
      <c r="O31" s="13" t="s">
        <v>169</v>
      </c>
      <c r="P31" s="13"/>
      <c r="Q31" s="11" t="s">
        <v>168</v>
      </c>
      <c r="R31" s="11" t="s">
        <v>167</v>
      </c>
      <c r="S31" s="11"/>
      <c r="T31" s="11" t="s">
        <v>91</v>
      </c>
      <c r="U31" s="11">
        <v>104001</v>
      </c>
      <c r="V31" s="13" t="s">
        <v>2</v>
      </c>
      <c r="W31" s="11"/>
      <c r="X31" s="11"/>
      <c r="Y31" s="24"/>
    </row>
    <row r="32" spans="1:42" ht="76.5" x14ac:dyDescent="0.25">
      <c r="A32" s="16">
        <v>20</v>
      </c>
      <c r="B32" s="11" t="s">
        <v>172</v>
      </c>
      <c r="C32" s="11" t="s">
        <v>171</v>
      </c>
      <c r="D32" s="11" t="s">
        <v>170</v>
      </c>
      <c r="E32" s="11" t="s">
        <v>165</v>
      </c>
      <c r="F32" s="13" t="s">
        <v>96</v>
      </c>
      <c r="G32" s="13" t="s">
        <v>95</v>
      </c>
      <c r="H32" s="22">
        <v>320160</v>
      </c>
      <c r="I32" s="13" t="s">
        <v>169</v>
      </c>
      <c r="J32" s="14">
        <v>55100.5</v>
      </c>
      <c r="K32" s="13" t="s">
        <v>169</v>
      </c>
      <c r="L32" s="17">
        <v>0</v>
      </c>
      <c r="M32" s="13" t="s">
        <v>169</v>
      </c>
      <c r="N32" s="14">
        <v>0</v>
      </c>
      <c r="O32" s="13" t="s">
        <v>169</v>
      </c>
      <c r="P32" s="13"/>
      <c r="Q32" s="11" t="s">
        <v>168</v>
      </c>
      <c r="R32" s="11" t="s">
        <v>167</v>
      </c>
      <c r="S32" s="11"/>
      <c r="T32" s="11" t="s">
        <v>91</v>
      </c>
      <c r="U32" s="11">
        <v>104001</v>
      </c>
      <c r="V32" s="13" t="s">
        <v>2</v>
      </c>
      <c r="W32" s="11"/>
      <c r="X32" s="11"/>
      <c r="Y32" s="24"/>
    </row>
    <row r="33" spans="1:42" s="29" customFormat="1" ht="76.5" x14ac:dyDescent="0.25">
      <c r="A33" s="30">
        <v>21</v>
      </c>
      <c r="B33" s="11"/>
      <c r="C33" s="13" t="s">
        <v>166</v>
      </c>
      <c r="D33" s="11" t="s">
        <v>157</v>
      </c>
      <c r="E33" s="11" t="s">
        <v>165</v>
      </c>
      <c r="F33" s="11" t="s">
        <v>96</v>
      </c>
      <c r="G33" s="11" t="s">
        <v>95</v>
      </c>
      <c r="H33" s="14">
        <v>448561</v>
      </c>
      <c r="I33" s="13" t="s">
        <v>155</v>
      </c>
      <c r="J33" s="14">
        <v>31162.799999999999</v>
      </c>
      <c r="K33" s="36" t="s">
        <v>164</v>
      </c>
      <c r="L33" s="14">
        <v>0</v>
      </c>
      <c r="M33" s="36" t="s">
        <v>164</v>
      </c>
      <c r="N33" s="14">
        <v>0</v>
      </c>
      <c r="O33" s="36" t="s">
        <v>164</v>
      </c>
      <c r="P33" s="11"/>
      <c r="Q33" s="11" t="s">
        <v>146</v>
      </c>
      <c r="R33" s="11" t="s">
        <v>145</v>
      </c>
      <c r="S33" s="35"/>
      <c r="T33" s="11" t="s">
        <v>102</v>
      </c>
      <c r="U33" s="11"/>
      <c r="V33" s="11" t="s">
        <v>37</v>
      </c>
      <c r="W33" s="34"/>
      <c r="X33" s="11" t="s">
        <v>143</v>
      </c>
      <c r="Y33" s="24" t="s">
        <v>142</v>
      </c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</row>
    <row r="34" spans="1:42" ht="76.5" x14ac:dyDescent="0.25">
      <c r="A34" s="30">
        <v>22</v>
      </c>
      <c r="B34" s="13"/>
      <c r="C34" s="13"/>
      <c r="D34" s="13" t="s">
        <v>152</v>
      </c>
      <c r="E34" s="13" t="s">
        <v>163</v>
      </c>
      <c r="F34" s="11" t="s">
        <v>96</v>
      </c>
      <c r="G34" s="13" t="s">
        <v>95</v>
      </c>
      <c r="H34" s="22">
        <v>2603071.2999999998</v>
      </c>
      <c r="I34" s="11" t="s">
        <v>105</v>
      </c>
      <c r="J34" s="14">
        <v>0</v>
      </c>
      <c r="K34" s="11" t="s">
        <v>105</v>
      </c>
      <c r="L34" s="17">
        <v>0</v>
      </c>
      <c r="M34" s="11" t="s">
        <v>105</v>
      </c>
      <c r="N34" s="14">
        <v>0</v>
      </c>
      <c r="O34" s="13"/>
      <c r="P34" s="13"/>
      <c r="Q34" s="11" t="s">
        <v>146</v>
      </c>
      <c r="R34" s="11" t="s">
        <v>145</v>
      </c>
      <c r="S34" s="35"/>
      <c r="T34" s="11" t="s">
        <v>102</v>
      </c>
      <c r="U34" s="11"/>
      <c r="V34" s="11" t="s">
        <v>37</v>
      </c>
      <c r="W34" s="34"/>
      <c r="X34" s="11" t="s">
        <v>143</v>
      </c>
      <c r="Y34" s="24" t="s">
        <v>142</v>
      </c>
    </row>
    <row r="35" spans="1:42" ht="89.25" x14ac:dyDescent="0.25">
      <c r="A35" s="16">
        <v>23</v>
      </c>
      <c r="B35" s="13"/>
      <c r="C35" s="13"/>
      <c r="D35" s="13" t="s">
        <v>152</v>
      </c>
      <c r="E35" s="13" t="s">
        <v>162</v>
      </c>
      <c r="F35" s="11" t="s">
        <v>96</v>
      </c>
      <c r="G35" s="13" t="s">
        <v>95</v>
      </c>
      <c r="H35" s="22">
        <v>0</v>
      </c>
      <c r="I35" s="11" t="s">
        <v>105</v>
      </c>
      <c r="J35" s="14">
        <v>0</v>
      </c>
      <c r="K35" s="11" t="s">
        <v>105</v>
      </c>
      <c r="L35" s="17">
        <v>0</v>
      </c>
      <c r="M35" s="11" t="s">
        <v>105</v>
      </c>
      <c r="N35" s="14">
        <v>0</v>
      </c>
      <c r="O35" s="13"/>
      <c r="P35" s="13"/>
      <c r="Q35" s="11" t="s">
        <v>146</v>
      </c>
      <c r="R35" s="11" t="s">
        <v>145</v>
      </c>
      <c r="S35" s="35"/>
      <c r="T35" s="11" t="s">
        <v>102</v>
      </c>
      <c r="U35" s="11"/>
      <c r="V35" s="11" t="s">
        <v>37</v>
      </c>
      <c r="W35" s="34"/>
      <c r="X35" s="11" t="s">
        <v>143</v>
      </c>
      <c r="Y35" s="24" t="s">
        <v>142</v>
      </c>
    </row>
    <row r="36" spans="1:42" ht="89.25" x14ac:dyDescent="0.25">
      <c r="A36" s="30">
        <v>24</v>
      </c>
      <c r="B36" s="13"/>
      <c r="C36" s="13" t="s">
        <v>161</v>
      </c>
      <c r="D36" s="13" t="s">
        <v>160</v>
      </c>
      <c r="E36" s="13" t="s">
        <v>159</v>
      </c>
      <c r="F36" s="11" t="s">
        <v>96</v>
      </c>
      <c r="G36" s="13" t="s">
        <v>95</v>
      </c>
      <c r="H36" s="22">
        <v>5500</v>
      </c>
      <c r="I36" s="11" t="s">
        <v>105</v>
      </c>
      <c r="J36" s="14">
        <v>386438.40000000002</v>
      </c>
      <c r="K36" s="11" t="s">
        <v>105</v>
      </c>
      <c r="L36" s="17">
        <v>0</v>
      </c>
      <c r="M36" s="11" t="s">
        <v>105</v>
      </c>
      <c r="N36" s="14">
        <v>0</v>
      </c>
      <c r="O36" s="13"/>
      <c r="P36" s="13"/>
      <c r="Q36" s="11" t="s">
        <v>146</v>
      </c>
      <c r="R36" s="11" t="s">
        <v>145</v>
      </c>
      <c r="S36" s="35"/>
      <c r="T36" s="11" t="s">
        <v>102</v>
      </c>
      <c r="U36" s="11"/>
      <c r="V36" s="11" t="s">
        <v>37</v>
      </c>
      <c r="W36" s="34"/>
      <c r="X36" s="11" t="s">
        <v>143</v>
      </c>
      <c r="Y36" s="24" t="s">
        <v>142</v>
      </c>
    </row>
    <row r="37" spans="1:42" ht="89.25" x14ac:dyDescent="0.25">
      <c r="A37" s="30">
        <v>25</v>
      </c>
      <c r="B37" s="11"/>
      <c r="C37" s="11" t="s">
        <v>158</v>
      </c>
      <c r="D37" s="11" t="s">
        <v>157</v>
      </c>
      <c r="E37" s="11" t="s">
        <v>156</v>
      </c>
      <c r="F37" s="13" t="s">
        <v>96</v>
      </c>
      <c r="G37" s="13" t="s">
        <v>95</v>
      </c>
      <c r="H37" s="22">
        <v>500</v>
      </c>
      <c r="I37" s="13" t="s">
        <v>155</v>
      </c>
      <c r="J37" s="14">
        <v>72273.7</v>
      </c>
      <c r="K37" s="13" t="s">
        <v>155</v>
      </c>
      <c r="L37" s="17">
        <v>0</v>
      </c>
      <c r="M37" s="13" t="s">
        <v>155</v>
      </c>
      <c r="N37" s="14">
        <v>0</v>
      </c>
      <c r="O37" s="13" t="s">
        <v>155</v>
      </c>
      <c r="P37" s="13"/>
      <c r="Q37" s="11" t="s">
        <v>146</v>
      </c>
      <c r="R37" s="11" t="s">
        <v>145</v>
      </c>
      <c r="S37" s="35"/>
      <c r="T37" s="11" t="s">
        <v>102</v>
      </c>
      <c r="U37" s="11" t="s">
        <v>144</v>
      </c>
      <c r="V37" s="11" t="s">
        <v>37</v>
      </c>
      <c r="W37" s="34"/>
      <c r="X37" s="11" t="s">
        <v>143</v>
      </c>
      <c r="Y37" s="24" t="s">
        <v>142</v>
      </c>
    </row>
    <row r="38" spans="1:42" ht="89.25" x14ac:dyDescent="0.25">
      <c r="A38" s="16">
        <v>26</v>
      </c>
      <c r="B38" s="13" t="s">
        <v>154</v>
      </c>
      <c r="C38" s="13" t="s">
        <v>153</v>
      </c>
      <c r="D38" s="13" t="s">
        <v>152</v>
      </c>
      <c r="E38" s="13" t="s">
        <v>151</v>
      </c>
      <c r="F38" s="11" t="s">
        <v>96</v>
      </c>
      <c r="G38" s="13" t="s">
        <v>95</v>
      </c>
      <c r="H38" s="14">
        <v>12000000</v>
      </c>
      <c r="I38" s="11" t="s">
        <v>105</v>
      </c>
      <c r="J38" s="14">
        <v>658791.9</v>
      </c>
      <c r="K38" s="11" t="s">
        <v>105</v>
      </c>
      <c r="L38" s="17">
        <v>0</v>
      </c>
      <c r="M38" s="11" t="s">
        <v>105</v>
      </c>
      <c r="N38" s="14">
        <v>0</v>
      </c>
      <c r="O38" s="13"/>
      <c r="P38" s="13"/>
      <c r="Q38" s="11" t="s">
        <v>104</v>
      </c>
      <c r="R38" s="11" t="s">
        <v>103</v>
      </c>
      <c r="S38" s="11">
        <v>105010</v>
      </c>
      <c r="T38" s="11" t="s">
        <v>102</v>
      </c>
      <c r="U38" s="11" t="s">
        <v>101</v>
      </c>
      <c r="V38" s="11" t="s">
        <v>37</v>
      </c>
      <c r="W38" s="11"/>
      <c r="X38" s="11" t="s">
        <v>100</v>
      </c>
      <c r="Y38" s="24" t="s">
        <v>35</v>
      </c>
    </row>
    <row r="39" spans="1:42" ht="89.25" x14ac:dyDescent="0.25">
      <c r="A39" s="30">
        <v>27</v>
      </c>
      <c r="B39" s="13"/>
      <c r="C39" s="13"/>
      <c r="D39" s="13"/>
      <c r="E39" s="13" t="s">
        <v>150</v>
      </c>
      <c r="F39" s="11" t="s">
        <v>96</v>
      </c>
      <c r="G39" s="13" t="s">
        <v>95</v>
      </c>
      <c r="H39" s="14"/>
      <c r="I39" s="13" t="s">
        <v>155</v>
      </c>
      <c r="J39" s="14">
        <v>0</v>
      </c>
      <c r="K39" s="13" t="s">
        <v>155</v>
      </c>
      <c r="L39" s="17">
        <v>0</v>
      </c>
      <c r="M39" s="13" t="s">
        <v>155</v>
      </c>
      <c r="N39" s="14">
        <v>0</v>
      </c>
      <c r="O39" s="13" t="s">
        <v>155</v>
      </c>
      <c r="P39" s="13"/>
      <c r="Q39" s="11" t="s">
        <v>146</v>
      </c>
      <c r="R39" s="11" t="s">
        <v>145</v>
      </c>
      <c r="S39" s="35"/>
      <c r="T39" s="11" t="s">
        <v>102</v>
      </c>
      <c r="U39" s="11" t="s">
        <v>144</v>
      </c>
      <c r="V39" s="11" t="s">
        <v>37</v>
      </c>
      <c r="W39" s="34"/>
      <c r="X39" s="11" t="s">
        <v>143</v>
      </c>
      <c r="Y39" s="24" t="s">
        <v>142</v>
      </c>
    </row>
    <row r="40" spans="1:42" ht="76.5" x14ac:dyDescent="0.25">
      <c r="A40" s="30"/>
      <c r="B40" s="13"/>
      <c r="C40" s="13" t="s">
        <v>149</v>
      </c>
      <c r="D40" s="13" t="s">
        <v>148</v>
      </c>
      <c r="E40" s="13" t="s">
        <v>147</v>
      </c>
      <c r="F40" s="11" t="s">
        <v>96</v>
      </c>
      <c r="G40" s="13" t="s">
        <v>95</v>
      </c>
      <c r="H40" s="14">
        <v>574700</v>
      </c>
      <c r="I40" s="13" t="s">
        <v>124</v>
      </c>
      <c r="J40" s="14">
        <v>0</v>
      </c>
      <c r="K40" s="13" t="s">
        <v>124</v>
      </c>
      <c r="L40" s="17">
        <v>0</v>
      </c>
      <c r="M40" s="13" t="s">
        <v>124</v>
      </c>
      <c r="N40" s="14"/>
      <c r="O40" s="13" t="s">
        <v>124</v>
      </c>
      <c r="P40" s="13"/>
      <c r="Q40" s="11" t="s">
        <v>146</v>
      </c>
      <c r="R40" s="11" t="s">
        <v>145</v>
      </c>
      <c r="S40" s="35"/>
      <c r="T40" s="11" t="s">
        <v>102</v>
      </c>
      <c r="U40" s="11" t="s">
        <v>144</v>
      </c>
      <c r="V40" s="11" t="s">
        <v>37</v>
      </c>
      <c r="W40" s="34"/>
      <c r="X40" s="11" t="s">
        <v>143</v>
      </c>
      <c r="Y40" s="24" t="s">
        <v>142</v>
      </c>
    </row>
    <row r="41" spans="1:42" s="13" customFormat="1" ht="76.5" x14ac:dyDescent="0.25">
      <c r="A41" s="16">
        <v>29</v>
      </c>
      <c r="B41" s="13" t="s">
        <v>141</v>
      </c>
      <c r="C41" s="13" t="s">
        <v>10</v>
      </c>
      <c r="D41" s="13" t="s">
        <v>140</v>
      </c>
      <c r="E41" s="13" t="s">
        <v>139</v>
      </c>
      <c r="F41" s="13" t="s">
        <v>96</v>
      </c>
      <c r="G41" s="13" t="s">
        <v>22</v>
      </c>
      <c r="H41" s="22">
        <v>27808.6</v>
      </c>
      <c r="I41" s="13" t="s">
        <v>124</v>
      </c>
      <c r="J41" s="14">
        <v>0</v>
      </c>
      <c r="K41" s="13" t="s">
        <v>124</v>
      </c>
      <c r="L41" s="17">
        <v>27940.61</v>
      </c>
      <c r="M41" s="13" t="s">
        <v>124</v>
      </c>
      <c r="N41" s="14">
        <v>0</v>
      </c>
      <c r="O41" s="13" t="s">
        <v>124</v>
      </c>
      <c r="P41" s="13" t="s">
        <v>134</v>
      </c>
      <c r="Q41" s="13" t="s">
        <v>133</v>
      </c>
      <c r="R41" s="13" t="s">
        <v>132</v>
      </c>
      <c r="S41" s="13" t="s">
        <v>131</v>
      </c>
      <c r="U41" s="13">
        <v>104002</v>
      </c>
      <c r="V41" s="13" t="s">
        <v>2</v>
      </c>
      <c r="W41" s="33"/>
      <c r="X41" s="13" t="s">
        <v>130</v>
      </c>
      <c r="Y41" s="10" t="s">
        <v>35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76.5" x14ac:dyDescent="0.25">
      <c r="A42" s="30">
        <v>30</v>
      </c>
      <c r="B42" s="13" t="s">
        <v>138</v>
      </c>
      <c r="C42" s="13" t="s">
        <v>137</v>
      </c>
      <c r="D42" s="13" t="s">
        <v>136</v>
      </c>
      <c r="E42" s="13" t="s">
        <v>135</v>
      </c>
      <c r="F42" s="13" t="s">
        <v>96</v>
      </c>
      <c r="G42" s="13" t="s">
        <v>22</v>
      </c>
      <c r="H42" s="22">
        <v>738000</v>
      </c>
      <c r="I42" s="13" t="s">
        <v>124</v>
      </c>
      <c r="J42" s="14">
        <v>49698.9</v>
      </c>
      <c r="K42" s="13" t="s">
        <v>124</v>
      </c>
      <c r="L42" s="17">
        <v>394218.9</v>
      </c>
      <c r="M42" s="13" t="s">
        <v>124</v>
      </c>
      <c r="N42" s="14">
        <v>67011.8</v>
      </c>
      <c r="O42" s="13" t="s">
        <v>124</v>
      </c>
      <c r="P42" s="13" t="s">
        <v>134</v>
      </c>
      <c r="Q42" s="13" t="s">
        <v>133</v>
      </c>
      <c r="R42" s="13" t="s">
        <v>132</v>
      </c>
      <c r="S42" s="13" t="s">
        <v>131</v>
      </c>
      <c r="T42" s="13"/>
      <c r="U42" s="13">
        <v>104002</v>
      </c>
      <c r="V42" s="13" t="s">
        <v>2</v>
      </c>
      <c r="W42" s="33"/>
      <c r="X42" s="13" t="s">
        <v>130</v>
      </c>
      <c r="Y42" s="10" t="s">
        <v>35</v>
      </c>
    </row>
    <row r="43" spans="1:42" s="23" customFormat="1" ht="76.5" x14ac:dyDescent="0.25">
      <c r="A43" s="30">
        <v>31</v>
      </c>
      <c r="B43" s="11"/>
      <c r="C43" s="13" t="s">
        <v>129</v>
      </c>
      <c r="D43" s="11" t="s">
        <v>126</v>
      </c>
      <c r="E43" s="11" t="s">
        <v>128</v>
      </c>
      <c r="F43" s="13" t="s">
        <v>96</v>
      </c>
      <c r="G43" s="13" t="s">
        <v>22</v>
      </c>
      <c r="H43" s="14">
        <v>9243338</v>
      </c>
      <c r="I43" s="13" t="s">
        <v>124</v>
      </c>
      <c r="J43" s="14">
        <v>430017.5</v>
      </c>
      <c r="K43" s="13" t="s">
        <v>124</v>
      </c>
      <c r="L43" s="25">
        <v>1326004</v>
      </c>
      <c r="M43" s="13" t="s">
        <v>124</v>
      </c>
      <c r="N43" s="14">
        <v>0</v>
      </c>
      <c r="O43" s="13" t="s">
        <v>124</v>
      </c>
      <c r="P43" s="11"/>
      <c r="Q43" s="11" t="s">
        <v>56</v>
      </c>
      <c r="R43" s="11" t="s">
        <v>55</v>
      </c>
      <c r="S43" s="11">
        <v>5010306</v>
      </c>
      <c r="T43" s="11" t="s">
        <v>36</v>
      </c>
      <c r="U43" s="11">
        <v>104002</v>
      </c>
      <c r="V43" s="11" t="s">
        <v>37</v>
      </c>
      <c r="W43" s="11"/>
      <c r="X43" s="11" t="s">
        <v>54</v>
      </c>
      <c r="Y43" s="24" t="s">
        <v>35</v>
      </c>
    </row>
    <row r="44" spans="1:42" s="23" customFormat="1" ht="72.75" customHeight="1" x14ac:dyDescent="0.25">
      <c r="A44" s="16">
        <v>32</v>
      </c>
      <c r="B44" s="11"/>
      <c r="C44" s="13" t="s">
        <v>127</v>
      </c>
      <c r="D44" s="11" t="s">
        <v>126</v>
      </c>
      <c r="E44" s="11" t="s">
        <v>125</v>
      </c>
      <c r="F44" s="13" t="s">
        <v>96</v>
      </c>
      <c r="G44" s="13" t="s">
        <v>22</v>
      </c>
      <c r="H44" s="14">
        <v>3951206</v>
      </c>
      <c r="I44" s="13" t="s">
        <v>124</v>
      </c>
      <c r="J44" s="14">
        <v>182077.6</v>
      </c>
      <c r="K44" s="13" t="s">
        <v>124</v>
      </c>
      <c r="L44" s="25">
        <v>535829.80000000005</v>
      </c>
      <c r="M44" s="13" t="s">
        <v>124</v>
      </c>
      <c r="N44" s="14">
        <v>0</v>
      </c>
      <c r="O44" s="13" t="s">
        <v>124</v>
      </c>
      <c r="P44" s="11"/>
      <c r="Q44" s="11" t="s">
        <v>56</v>
      </c>
      <c r="R44" s="11" t="s">
        <v>55</v>
      </c>
      <c r="S44" s="11">
        <v>5010306</v>
      </c>
      <c r="T44" s="11" t="s">
        <v>36</v>
      </c>
      <c r="U44" s="11">
        <v>104002</v>
      </c>
      <c r="V44" s="11" t="s">
        <v>37</v>
      </c>
      <c r="W44" s="11"/>
      <c r="X44" s="11" t="s">
        <v>54</v>
      </c>
      <c r="Y44" s="24" t="s">
        <v>35</v>
      </c>
    </row>
    <row r="45" spans="1:42" s="23" customFormat="1" ht="63.75" x14ac:dyDescent="0.25">
      <c r="A45" s="30">
        <v>33</v>
      </c>
      <c r="B45" s="11" t="s">
        <v>123</v>
      </c>
      <c r="C45" s="11" t="s">
        <v>122</v>
      </c>
      <c r="D45" s="11" t="s">
        <v>121</v>
      </c>
      <c r="E45" s="11" t="s">
        <v>120</v>
      </c>
      <c r="F45" s="11" t="s">
        <v>96</v>
      </c>
      <c r="G45" s="11" t="s">
        <v>22</v>
      </c>
      <c r="H45" s="14">
        <v>8600</v>
      </c>
      <c r="I45" s="11" t="s">
        <v>119</v>
      </c>
      <c r="J45" s="14">
        <v>494022.3</v>
      </c>
      <c r="K45" s="11" t="s">
        <v>119</v>
      </c>
      <c r="L45" s="32">
        <f>10624.5+28153.9+107785.11+303511.38+280995.44</f>
        <v>731070.33000000007</v>
      </c>
      <c r="M45" s="11" t="s">
        <v>119</v>
      </c>
      <c r="N45" s="14">
        <v>280995.44</v>
      </c>
      <c r="O45" s="11" t="s">
        <v>119</v>
      </c>
      <c r="P45" s="11"/>
      <c r="Q45" s="11" t="s">
        <v>12</v>
      </c>
      <c r="R45" s="11" t="s">
        <v>118</v>
      </c>
      <c r="S45" s="11">
        <v>1</v>
      </c>
      <c r="T45" s="11"/>
      <c r="U45" s="11"/>
      <c r="V45" s="11" t="s">
        <v>37</v>
      </c>
      <c r="W45" s="11" t="s">
        <v>45</v>
      </c>
      <c r="X45" s="11"/>
      <c r="Y45" s="24"/>
    </row>
    <row r="46" spans="1:42" ht="135" customHeight="1" x14ac:dyDescent="0.25">
      <c r="A46" s="30">
        <v>34</v>
      </c>
      <c r="B46" s="11"/>
      <c r="C46" s="13" t="s">
        <v>117</v>
      </c>
      <c r="D46" s="13" t="s">
        <v>116</v>
      </c>
      <c r="E46" s="13" t="s">
        <v>115</v>
      </c>
      <c r="F46" s="13" t="s">
        <v>96</v>
      </c>
      <c r="G46" s="13" t="s">
        <v>22</v>
      </c>
      <c r="H46" s="22">
        <v>26717.200000000001</v>
      </c>
      <c r="I46" s="11" t="s">
        <v>111</v>
      </c>
      <c r="J46" s="14">
        <v>14839.5</v>
      </c>
      <c r="K46" s="11" t="s">
        <v>111</v>
      </c>
      <c r="L46" s="17">
        <v>19840.2</v>
      </c>
      <c r="M46" s="11" t="s">
        <v>111</v>
      </c>
      <c r="N46" s="14">
        <v>0</v>
      </c>
      <c r="O46" s="11" t="s">
        <v>111</v>
      </c>
      <c r="P46" s="13"/>
      <c r="Q46" s="11" t="s">
        <v>113</v>
      </c>
      <c r="R46" s="11" t="s">
        <v>114</v>
      </c>
      <c r="S46" s="11">
        <v>105021</v>
      </c>
      <c r="T46" s="11" t="s">
        <v>113</v>
      </c>
      <c r="U46" s="11">
        <v>105021</v>
      </c>
      <c r="V46" s="11" t="s">
        <v>37</v>
      </c>
      <c r="W46" s="11"/>
      <c r="X46" s="11" t="s">
        <v>113</v>
      </c>
      <c r="Y46" s="24" t="s">
        <v>35</v>
      </c>
    </row>
    <row r="47" spans="1:42" s="23" customFormat="1" ht="63.75" x14ac:dyDescent="0.25">
      <c r="A47" s="16">
        <v>35</v>
      </c>
      <c r="B47" s="11"/>
      <c r="C47" s="11"/>
      <c r="D47" s="11"/>
      <c r="E47" s="11" t="s">
        <v>112</v>
      </c>
      <c r="F47" s="11" t="s">
        <v>96</v>
      </c>
      <c r="G47" s="11" t="s">
        <v>22</v>
      </c>
      <c r="H47" s="14">
        <v>972147.6</v>
      </c>
      <c r="I47" s="11" t="s">
        <v>111</v>
      </c>
      <c r="J47" s="14">
        <v>340251</v>
      </c>
      <c r="K47" s="11" t="s">
        <v>111</v>
      </c>
      <c r="L47" s="31">
        <v>0</v>
      </c>
      <c r="M47" s="11" t="s">
        <v>111</v>
      </c>
      <c r="N47" s="22">
        <v>0</v>
      </c>
      <c r="O47" s="11" t="s">
        <v>111</v>
      </c>
      <c r="P47" s="11"/>
      <c r="Q47" s="13" t="s">
        <v>110</v>
      </c>
      <c r="R47" s="13"/>
      <c r="S47" s="13"/>
      <c r="T47" s="13" t="s">
        <v>110</v>
      </c>
      <c r="U47" s="11">
        <v>105021</v>
      </c>
      <c r="V47" s="11" t="s">
        <v>37</v>
      </c>
      <c r="W47" s="13"/>
      <c r="X47" s="13"/>
      <c r="Y47" s="24" t="s">
        <v>35</v>
      </c>
    </row>
    <row r="48" spans="1:42" ht="89.25" x14ac:dyDescent="0.25">
      <c r="A48" s="30">
        <v>36</v>
      </c>
      <c r="B48" s="13" t="s">
        <v>109</v>
      </c>
      <c r="C48" s="13" t="s">
        <v>108</v>
      </c>
      <c r="D48" s="13" t="s">
        <v>107</v>
      </c>
      <c r="E48" s="13" t="s">
        <v>106</v>
      </c>
      <c r="F48" s="11" t="s">
        <v>96</v>
      </c>
      <c r="G48" s="13" t="s">
        <v>95</v>
      </c>
      <c r="H48" s="14">
        <v>550000000</v>
      </c>
      <c r="I48" s="11" t="s">
        <v>105</v>
      </c>
      <c r="J48" s="14">
        <v>183481.7</v>
      </c>
      <c r="K48" s="11" t="s">
        <v>105</v>
      </c>
      <c r="L48" s="17">
        <f>1560753.96+44342.84+404154.63+388090.28+357116.45</f>
        <v>2754458.16</v>
      </c>
      <c r="M48" s="11" t="s">
        <v>105</v>
      </c>
      <c r="N48" s="14">
        <v>0</v>
      </c>
      <c r="O48" s="13"/>
      <c r="P48" s="13"/>
      <c r="Q48" s="11" t="s">
        <v>104</v>
      </c>
      <c r="R48" s="11" t="s">
        <v>103</v>
      </c>
      <c r="S48" s="11">
        <v>105010</v>
      </c>
      <c r="T48" s="11" t="s">
        <v>102</v>
      </c>
      <c r="U48" s="11" t="s">
        <v>101</v>
      </c>
      <c r="V48" s="11" t="s">
        <v>37</v>
      </c>
      <c r="W48" s="11"/>
      <c r="X48" s="11" t="s">
        <v>100</v>
      </c>
      <c r="Y48" s="24" t="s">
        <v>35</v>
      </c>
    </row>
    <row r="49" spans="1:25" s="28" customFormat="1" ht="76.5" x14ac:dyDescent="0.25">
      <c r="A49" s="30">
        <v>37</v>
      </c>
      <c r="B49" s="11"/>
      <c r="C49" s="11" t="s">
        <v>99</v>
      </c>
      <c r="D49" s="11" t="s">
        <v>98</v>
      </c>
      <c r="E49" s="11" t="s">
        <v>97</v>
      </c>
      <c r="F49" s="11" t="s">
        <v>96</v>
      </c>
      <c r="G49" s="11" t="s">
        <v>95</v>
      </c>
      <c r="H49" s="14">
        <v>1539251.7</v>
      </c>
      <c r="I49" s="11" t="s">
        <v>94</v>
      </c>
      <c r="J49" s="14">
        <v>0</v>
      </c>
      <c r="K49" s="11" t="s">
        <v>94</v>
      </c>
      <c r="L49" s="25">
        <v>780677.1</v>
      </c>
      <c r="M49" s="11" t="s">
        <v>94</v>
      </c>
      <c r="N49" s="14">
        <v>0</v>
      </c>
      <c r="O49" s="11" t="s">
        <v>94</v>
      </c>
      <c r="P49" s="29"/>
      <c r="Q49" s="11" t="s">
        <v>93</v>
      </c>
      <c r="R49" s="11" t="s">
        <v>92</v>
      </c>
      <c r="S49" s="11">
        <v>10061</v>
      </c>
      <c r="T49" s="11" t="s">
        <v>91</v>
      </c>
      <c r="U49" s="11">
        <v>105013</v>
      </c>
      <c r="V49" s="11" t="s">
        <v>90</v>
      </c>
      <c r="W49" s="11">
        <v>90000025025</v>
      </c>
      <c r="X49" s="11" t="s">
        <v>89</v>
      </c>
      <c r="Y49" s="24" t="s">
        <v>35</v>
      </c>
    </row>
    <row r="50" spans="1:25" s="28" customFormat="1" ht="52.5" customHeight="1" x14ac:dyDescent="0.25">
      <c r="A50" s="30">
        <v>38</v>
      </c>
      <c r="B50" s="11" t="s">
        <v>305</v>
      </c>
      <c r="C50" s="11" t="s">
        <v>306</v>
      </c>
      <c r="D50" s="11" t="s">
        <v>170</v>
      </c>
      <c r="E50" s="11" t="s">
        <v>307</v>
      </c>
      <c r="F50" s="11" t="s">
        <v>96</v>
      </c>
      <c r="G50" s="11" t="s">
        <v>95</v>
      </c>
      <c r="H50" s="14">
        <v>599370</v>
      </c>
      <c r="I50" s="11" t="s">
        <v>105</v>
      </c>
      <c r="J50" s="14">
        <v>30700.2</v>
      </c>
      <c r="K50" s="11" t="s">
        <v>105</v>
      </c>
      <c r="L50" s="25">
        <v>312138.52</v>
      </c>
      <c r="M50" s="11" t="s">
        <v>105</v>
      </c>
      <c r="N50" s="14">
        <v>30320.14</v>
      </c>
      <c r="O50" s="11" t="s">
        <v>105</v>
      </c>
      <c r="P50" s="29"/>
      <c r="Q50" s="11" t="s">
        <v>104</v>
      </c>
      <c r="R50" s="11" t="s">
        <v>103</v>
      </c>
      <c r="S50" s="11">
        <v>105010</v>
      </c>
      <c r="T50" s="11" t="s">
        <v>102</v>
      </c>
      <c r="U50" s="11" t="s">
        <v>101</v>
      </c>
      <c r="V50" s="11" t="s">
        <v>37</v>
      </c>
      <c r="W50" s="11"/>
      <c r="X50" s="11" t="s">
        <v>100</v>
      </c>
      <c r="Y50" s="24" t="s">
        <v>35</v>
      </c>
    </row>
    <row r="51" spans="1:25" s="41" customFormat="1" ht="14.25" x14ac:dyDescent="0.25">
      <c r="A51" s="50" t="s">
        <v>34</v>
      </c>
      <c r="B51" s="51"/>
      <c r="C51" s="51"/>
      <c r="D51" s="51"/>
      <c r="E51" s="51"/>
      <c r="F51" s="43"/>
      <c r="G51" s="19"/>
      <c r="H51" s="43"/>
      <c r="I51" s="43"/>
      <c r="J51" s="27">
        <f>SUM(J13:J50)</f>
        <v>5518760.8999999994</v>
      </c>
      <c r="K51" s="19"/>
      <c r="L51" s="19">
        <f ca="1">SUM(L48:L60)-#REF!-#REF!</f>
        <v>0</v>
      </c>
      <c r="M51" s="19"/>
      <c r="N51" s="19">
        <f>SUM(N13:N50)</f>
        <v>1284640.04</v>
      </c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18"/>
    </row>
    <row r="52" spans="1:25" ht="76.5" hidden="1" x14ac:dyDescent="0.25">
      <c r="A52" s="26">
        <v>4</v>
      </c>
      <c r="B52" s="11" t="s">
        <v>88</v>
      </c>
      <c r="C52" s="11" t="s">
        <v>87</v>
      </c>
      <c r="D52" s="11" t="s">
        <v>86</v>
      </c>
      <c r="E52" s="11" t="s">
        <v>85</v>
      </c>
      <c r="F52" s="11" t="s">
        <v>80</v>
      </c>
      <c r="G52" s="11" t="s">
        <v>6</v>
      </c>
      <c r="H52" s="11">
        <v>708116</v>
      </c>
      <c r="I52" s="11" t="s">
        <v>84</v>
      </c>
      <c r="J52" s="14">
        <v>0</v>
      </c>
      <c r="K52" s="13" t="s">
        <v>84</v>
      </c>
      <c r="L52" s="17">
        <v>708116</v>
      </c>
      <c r="M52" s="13" t="s">
        <v>84</v>
      </c>
      <c r="N52" s="17">
        <v>0</v>
      </c>
      <c r="O52" s="13" t="s">
        <v>84</v>
      </c>
      <c r="P52" s="13" t="s">
        <v>83</v>
      </c>
      <c r="Q52" s="13" t="s">
        <v>82</v>
      </c>
      <c r="R52" s="13" t="s">
        <v>81</v>
      </c>
      <c r="S52" s="13"/>
      <c r="T52" s="13" t="s">
        <v>80</v>
      </c>
      <c r="U52" s="13"/>
      <c r="V52" s="13"/>
      <c r="W52" s="13"/>
      <c r="X52" s="13" t="s">
        <v>79</v>
      </c>
      <c r="Y52" s="10" t="s">
        <v>35</v>
      </c>
    </row>
    <row r="53" spans="1:25" ht="72" customHeight="1" x14ac:dyDescent="0.25">
      <c r="A53" s="16">
        <v>1</v>
      </c>
      <c r="B53" s="11" t="s">
        <v>78</v>
      </c>
      <c r="C53" s="11" t="s">
        <v>77</v>
      </c>
      <c r="D53" s="11" t="s">
        <v>76</v>
      </c>
      <c r="E53" s="11" t="s">
        <v>75</v>
      </c>
      <c r="F53" s="11" t="s">
        <v>40</v>
      </c>
      <c r="G53" s="11" t="s">
        <v>22</v>
      </c>
      <c r="H53" s="14">
        <v>27355</v>
      </c>
      <c r="I53" s="11" t="s">
        <v>74</v>
      </c>
      <c r="J53" s="14">
        <v>10000</v>
      </c>
      <c r="K53" s="13" t="s">
        <v>74</v>
      </c>
      <c r="L53" s="17">
        <v>22916.68</v>
      </c>
      <c r="M53" s="13" t="s">
        <v>74</v>
      </c>
      <c r="N53" s="17">
        <v>22916.68</v>
      </c>
      <c r="O53" s="13"/>
      <c r="P53" s="13" t="s">
        <v>73</v>
      </c>
      <c r="Q53" s="13"/>
      <c r="R53" s="13" t="s">
        <v>72</v>
      </c>
      <c r="S53" s="13" t="s">
        <v>71</v>
      </c>
      <c r="T53" s="13">
        <v>104003</v>
      </c>
      <c r="U53" s="13" t="s">
        <v>70</v>
      </c>
      <c r="V53" s="13" t="s">
        <v>69</v>
      </c>
      <c r="W53" s="13" t="s">
        <v>68</v>
      </c>
      <c r="X53" s="13" t="s">
        <v>0</v>
      </c>
      <c r="Y53" s="10"/>
    </row>
    <row r="54" spans="1:25" ht="67.5" customHeight="1" x14ac:dyDescent="0.25">
      <c r="A54" s="16">
        <v>2</v>
      </c>
      <c r="B54" s="11" t="s">
        <v>60</v>
      </c>
      <c r="C54" s="11" t="s">
        <v>67</v>
      </c>
      <c r="D54" s="11" t="s">
        <v>66</v>
      </c>
      <c r="E54" s="11" t="s">
        <v>65</v>
      </c>
      <c r="F54" s="11" t="s">
        <v>40</v>
      </c>
      <c r="G54" s="11" t="s">
        <v>22</v>
      </c>
      <c r="H54" s="22">
        <v>1651.9</v>
      </c>
      <c r="I54" s="11" t="s">
        <v>57</v>
      </c>
      <c r="J54" s="14">
        <v>0</v>
      </c>
      <c r="K54" s="11" t="s">
        <v>57</v>
      </c>
      <c r="L54" s="17">
        <f>444774.03+1854.32</f>
        <v>446628.35000000003</v>
      </c>
      <c r="M54" s="11" t="s">
        <v>57</v>
      </c>
      <c r="N54" s="14">
        <v>0</v>
      </c>
      <c r="O54" s="13"/>
      <c r="P54" s="13" t="s">
        <v>64</v>
      </c>
      <c r="Q54" s="13" t="s">
        <v>63</v>
      </c>
      <c r="R54" s="13">
        <v>10061</v>
      </c>
      <c r="S54" s="13" t="s">
        <v>61</v>
      </c>
      <c r="T54" s="13">
        <v>105003</v>
      </c>
      <c r="U54" s="13" t="s">
        <v>2</v>
      </c>
      <c r="V54" s="12" t="s">
        <v>62</v>
      </c>
      <c r="W54" s="13" t="s">
        <v>61</v>
      </c>
      <c r="X54" s="13" t="s">
        <v>0</v>
      </c>
      <c r="Y54" s="10"/>
    </row>
    <row r="55" spans="1:25" ht="57" customHeight="1" x14ac:dyDescent="0.25">
      <c r="A55" s="16">
        <v>3</v>
      </c>
      <c r="B55" s="11" t="s">
        <v>60</v>
      </c>
      <c r="C55" s="11" t="s">
        <v>59</v>
      </c>
      <c r="D55" s="11" t="s">
        <v>51</v>
      </c>
      <c r="E55" s="11" t="s">
        <v>58</v>
      </c>
      <c r="F55" s="11" t="s">
        <v>40</v>
      </c>
      <c r="G55" s="11" t="s">
        <v>22</v>
      </c>
      <c r="H55" s="22">
        <v>2500000</v>
      </c>
      <c r="I55" s="11" t="s">
        <v>57</v>
      </c>
      <c r="J55" s="14">
        <v>23768</v>
      </c>
      <c r="K55" s="11" t="s">
        <v>57</v>
      </c>
      <c r="L55" s="17">
        <f>603131+23162.5</f>
        <v>626293.5</v>
      </c>
      <c r="M55" s="11" t="s">
        <v>57</v>
      </c>
      <c r="N55" s="14">
        <v>0</v>
      </c>
      <c r="O55" s="11" t="s">
        <v>57</v>
      </c>
      <c r="P55" s="11"/>
      <c r="Q55" s="11" t="s">
        <v>56</v>
      </c>
      <c r="R55" s="11" t="s">
        <v>55</v>
      </c>
      <c r="S55" s="11">
        <v>5010306</v>
      </c>
      <c r="T55" s="11" t="s">
        <v>36</v>
      </c>
      <c r="U55" s="11">
        <v>104002</v>
      </c>
      <c r="V55" s="11" t="s">
        <v>37</v>
      </c>
      <c r="W55" s="11"/>
      <c r="X55" s="11" t="s">
        <v>54</v>
      </c>
      <c r="Y55" s="24" t="s">
        <v>35</v>
      </c>
    </row>
    <row r="56" spans="1:25" ht="58.5" customHeight="1" x14ac:dyDescent="0.25">
      <c r="A56" s="16">
        <v>4</v>
      </c>
      <c r="B56" s="13" t="s">
        <v>53</v>
      </c>
      <c r="C56" s="13" t="s">
        <v>52</v>
      </c>
      <c r="D56" s="13" t="s">
        <v>51</v>
      </c>
      <c r="E56" s="13" t="s">
        <v>50</v>
      </c>
      <c r="F56" s="13" t="s">
        <v>40</v>
      </c>
      <c r="G56" s="13" t="s">
        <v>22</v>
      </c>
      <c r="H56" s="22">
        <v>366205</v>
      </c>
      <c r="I56" s="13" t="s">
        <v>39</v>
      </c>
      <c r="J56" s="22">
        <v>99111.1</v>
      </c>
      <c r="K56" s="13" t="s">
        <v>39</v>
      </c>
      <c r="L56" s="17">
        <f>102635.1+25380.8</f>
        <v>128015.90000000001</v>
      </c>
      <c r="M56" s="13" t="s">
        <v>39</v>
      </c>
      <c r="N56" s="22">
        <v>25380.799999999999</v>
      </c>
      <c r="O56" s="13" t="s">
        <v>39</v>
      </c>
      <c r="P56" s="13"/>
      <c r="Q56" s="13" t="s">
        <v>36</v>
      </c>
      <c r="R56" s="13" t="s">
        <v>49</v>
      </c>
      <c r="S56" s="13"/>
      <c r="T56" s="13" t="s">
        <v>36</v>
      </c>
      <c r="U56" s="13">
        <v>4090109</v>
      </c>
      <c r="V56" s="13" t="s">
        <v>37</v>
      </c>
      <c r="W56" s="13"/>
      <c r="X56" s="13" t="s">
        <v>36</v>
      </c>
      <c r="Y56" s="10" t="s">
        <v>35</v>
      </c>
    </row>
    <row r="57" spans="1:25" s="23" customFormat="1" ht="62.25" customHeight="1" x14ac:dyDescent="0.25">
      <c r="A57" s="16">
        <v>5</v>
      </c>
      <c r="B57" s="11"/>
      <c r="C57" s="63" t="s">
        <v>16</v>
      </c>
      <c r="D57" s="63" t="s">
        <v>15</v>
      </c>
      <c r="E57" s="11" t="s">
        <v>48</v>
      </c>
      <c r="F57" s="13" t="s">
        <v>40</v>
      </c>
      <c r="G57" s="11" t="s">
        <v>22</v>
      </c>
      <c r="H57" s="14">
        <v>293520.5</v>
      </c>
      <c r="I57" s="11" t="s">
        <v>47</v>
      </c>
      <c r="J57" s="14">
        <v>60116.1</v>
      </c>
      <c r="K57" s="11" t="s">
        <v>47</v>
      </c>
      <c r="L57" s="25">
        <v>0</v>
      </c>
      <c r="M57" s="11" t="s">
        <v>47</v>
      </c>
      <c r="N57" s="14">
        <v>0</v>
      </c>
      <c r="O57" s="13" t="s">
        <v>39</v>
      </c>
      <c r="P57" s="11" t="s">
        <v>11</v>
      </c>
      <c r="Q57" s="11" t="s">
        <v>12</v>
      </c>
      <c r="R57" s="11" t="s">
        <v>46</v>
      </c>
      <c r="S57" s="11">
        <v>0</v>
      </c>
      <c r="T57" s="11" t="s">
        <v>11</v>
      </c>
      <c r="U57" s="11"/>
      <c r="V57" s="11" t="s">
        <v>37</v>
      </c>
      <c r="W57" s="11" t="s">
        <v>45</v>
      </c>
      <c r="X57" s="11"/>
      <c r="Y57" s="24"/>
    </row>
    <row r="58" spans="1:25" ht="48" customHeight="1" x14ac:dyDescent="0.25">
      <c r="A58" s="16">
        <v>6</v>
      </c>
      <c r="B58" s="13" t="s">
        <v>44</v>
      </c>
      <c r="C58" s="13" t="s">
        <v>43</v>
      </c>
      <c r="D58" s="13" t="s">
        <v>42</v>
      </c>
      <c r="E58" s="13" t="s">
        <v>41</v>
      </c>
      <c r="F58" s="11" t="s">
        <v>40</v>
      </c>
      <c r="G58" s="11" t="s">
        <v>22</v>
      </c>
      <c r="H58" s="22">
        <v>749110</v>
      </c>
      <c r="I58" s="13" t="s">
        <v>39</v>
      </c>
      <c r="J58" s="14">
        <v>19507.599999999999</v>
      </c>
      <c r="K58" s="21" t="s">
        <v>39</v>
      </c>
      <c r="L58" s="14">
        <f>17925.5+6287.5</f>
        <v>24213</v>
      </c>
      <c r="M58" s="21" t="s">
        <v>39</v>
      </c>
      <c r="N58" s="14">
        <v>6287.5</v>
      </c>
      <c r="O58" s="21" t="s">
        <v>39</v>
      </c>
      <c r="P58" s="20"/>
      <c r="Q58" s="13" t="s">
        <v>12</v>
      </c>
      <c r="R58" s="11" t="s">
        <v>38</v>
      </c>
      <c r="S58" s="13"/>
      <c r="T58" s="13" t="s">
        <v>36</v>
      </c>
      <c r="U58" s="13">
        <v>1010117</v>
      </c>
      <c r="V58" s="11" t="s">
        <v>37</v>
      </c>
      <c r="W58" s="13" t="s">
        <v>36</v>
      </c>
      <c r="X58" s="13"/>
      <c r="Y58" s="10" t="s">
        <v>35</v>
      </c>
    </row>
    <row r="59" spans="1:25" s="41" customFormat="1" ht="14.25" x14ac:dyDescent="0.25">
      <c r="A59" s="50" t="s">
        <v>34</v>
      </c>
      <c r="B59" s="51"/>
      <c r="C59" s="51"/>
      <c r="D59" s="51"/>
      <c r="E59" s="51"/>
      <c r="F59" s="43"/>
      <c r="G59" s="43"/>
      <c r="H59" s="43"/>
      <c r="I59" s="43"/>
      <c r="J59" s="19">
        <f>SUM(J52:J58)</f>
        <v>212502.80000000002</v>
      </c>
      <c r="K59" s="19"/>
      <c r="L59" s="19"/>
      <c r="M59" s="19"/>
      <c r="N59" s="19">
        <f>SUM(N52:N58)</f>
        <v>54584.979999999996</v>
      </c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18"/>
    </row>
    <row r="60" spans="1:25" ht="51" x14ac:dyDescent="0.25">
      <c r="A60" s="16">
        <v>1</v>
      </c>
      <c r="B60" s="13"/>
      <c r="C60" s="13" t="s">
        <v>33</v>
      </c>
      <c r="D60" s="13" t="s">
        <v>32</v>
      </c>
      <c r="E60" s="13" t="s">
        <v>31</v>
      </c>
      <c r="F60" s="13" t="s">
        <v>7</v>
      </c>
      <c r="G60" s="11" t="s">
        <v>6</v>
      </c>
      <c r="H60" s="14">
        <v>103281</v>
      </c>
      <c r="I60" s="13" t="s">
        <v>30</v>
      </c>
      <c r="J60" s="14">
        <v>0</v>
      </c>
      <c r="K60" s="13" t="s">
        <v>30</v>
      </c>
      <c r="L60" s="17">
        <v>0</v>
      </c>
      <c r="M60" s="13" t="s">
        <v>30</v>
      </c>
      <c r="N60" s="17">
        <v>0</v>
      </c>
      <c r="O60" s="13" t="s">
        <v>30</v>
      </c>
      <c r="P60" s="13"/>
      <c r="Q60" s="13" t="s">
        <v>30</v>
      </c>
      <c r="R60" s="13" t="s">
        <v>29</v>
      </c>
      <c r="S60" s="13">
        <v>10061</v>
      </c>
      <c r="T60" s="13" t="s">
        <v>1</v>
      </c>
      <c r="U60" s="13">
        <v>104006</v>
      </c>
      <c r="V60" s="13" t="s">
        <v>2</v>
      </c>
      <c r="W60" s="12"/>
      <c r="X60" s="13" t="s">
        <v>1</v>
      </c>
      <c r="Y60" s="10" t="s">
        <v>20</v>
      </c>
    </row>
    <row r="61" spans="1:25" ht="89.25" x14ac:dyDescent="0.25">
      <c r="A61" s="16">
        <v>2</v>
      </c>
      <c r="B61" s="13"/>
      <c r="C61" s="13" t="s">
        <v>28</v>
      </c>
      <c r="D61" s="13" t="s">
        <v>27</v>
      </c>
      <c r="E61" s="13" t="s">
        <v>26</v>
      </c>
      <c r="F61" s="13" t="s">
        <v>7</v>
      </c>
      <c r="G61" s="11" t="s">
        <v>6</v>
      </c>
      <c r="H61" s="14">
        <v>1200000</v>
      </c>
      <c r="I61" s="13" t="s">
        <v>25</v>
      </c>
      <c r="J61" s="14">
        <v>0</v>
      </c>
      <c r="K61" s="13" t="s">
        <v>25</v>
      </c>
      <c r="L61" s="14">
        <v>38206.54</v>
      </c>
      <c r="M61" s="13" t="s">
        <v>25</v>
      </c>
      <c r="N61" s="17">
        <v>0</v>
      </c>
      <c r="O61" s="13" t="s">
        <v>25</v>
      </c>
      <c r="P61" s="13"/>
      <c r="Q61" s="13" t="s">
        <v>4</v>
      </c>
      <c r="R61" s="13" t="s">
        <v>3</v>
      </c>
      <c r="S61" s="13">
        <v>10061</v>
      </c>
      <c r="T61" s="13" t="s">
        <v>1</v>
      </c>
      <c r="U61" s="13">
        <v>104006</v>
      </c>
      <c r="V61" s="13" t="s">
        <v>2</v>
      </c>
      <c r="W61" s="12"/>
      <c r="X61" s="13" t="s">
        <v>1</v>
      </c>
      <c r="Y61" s="10" t="s">
        <v>0</v>
      </c>
    </row>
    <row r="62" spans="1:25" ht="51" x14ac:dyDescent="0.25">
      <c r="A62" s="16">
        <v>3</v>
      </c>
      <c r="B62" s="11"/>
      <c r="C62" s="11" t="s">
        <v>24</v>
      </c>
      <c r="D62" s="11" t="s">
        <v>9</v>
      </c>
      <c r="E62" s="11" t="s">
        <v>23</v>
      </c>
      <c r="F62" s="13" t="s">
        <v>7</v>
      </c>
      <c r="G62" s="11" t="s">
        <v>22</v>
      </c>
      <c r="H62" s="14">
        <v>240000</v>
      </c>
      <c r="I62" s="11" t="s">
        <v>21</v>
      </c>
      <c r="J62" s="14">
        <v>0</v>
      </c>
      <c r="K62" s="11" t="s">
        <v>21</v>
      </c>
      <c r="L62" s="15">
        <v>20000</v>
      </c>
      <c r="M62" s="11">
        <v>28100</v>
      </c>
      <c r="N62" s="15">
        <v>20000</v>
      </c>
      <c r="O62" s="11" t="s">
        <v>21</v>
      </c>
      <c r="P62" s="13"/>
      <c r="Q62" s="13" t="s">
        <v>4</v>
      </c>
      <c r="R62" s="13" t="s">
        <v>3</v>
      </c>
      <c r="S62" s="13">
        <v>10061</v>
      </c>
      <c r="T62" s="13" t="s">
        <v>1</v>
      </c>
      <c r="U62" s="13">
        <v>104006</v>
      </c>
      <c r="V62" s="13" t="s">
        <v>2</v>
      </c>
      <c r="W62" s="12"/>
      <c r="X62" s="13" t="s">
        <v>1</v>
      </c>
      <c r="Y62" s="10" t="s">
        <v>20</v>
      </c>
    </row>
    <row r="63" spans="1:25" ht="51" x14ac:dyDescent="0.25">
      <c r="A63" s="16">
        <v>4</v>
      </c>
      <c r="B63" s="11"/>
      <c r="C63" s="11" t="s">
        <v>19</v>
      </c>
      <c r="D63" s="11" t="s">
        <v>9</v>
      </c>
      <c r="E63" s="11" t="s">
        <v>18</v>
      </c>
      <c r="F63" s="13" t="s">
        <v>7</v>
      </c>
      <c r="G63" s="11" t="s">
        <v>6</v>
      </c>
      <c r="H63" s="14">
        <v>55789.35</v>
      </c>
      <c r="I63" s="14" t="s">
        <v>17</v>
      </c>
      <c r="J63" s="14">
        <v>0</v>
      </c>
      <c r="K63" s="14" t="s">
        <v>17</v>
      </c>
      <c r="L63" s="15">
        <v>39746.945</v>
      </c>
      <c r="M63" s="14" t="s">
        <v>17</v>
      </c>
      <c r="N63" s="15">
        <v>39746.945</v>
      </c>
      <c r="O63" s="14" t="s">
        <v>17</v>
      </c>
      <c r="P63" s="13"/>
      <c r="Q63" s="13" t="s">
        <v>4</v>
      </c>
      <c r="R63" s="13" t="s">
        <v>3</v>
      </c>
      <c r="S63" s="13">
        <v>10061</v>
      </c>
      <c r="T63" s="13" t="s">
        <v>1</v>
      </c>
      <c r="U63" s="13">
        <v>104006</v>
      </c>
      <c r="V63" s="13" t="s">
        <v>2</v>
      </c>
      <c r="W63" s="12"/>
      <c r="X63" s="13" t="s">
        <v>1</v>
      </c>
      <c r="Y63" s="10" t="s">
        <v>0</v>
      </c>
    </row>
    <row r="64" spans="1:25" ht="81" customHeight="1" x14ac:dyDescent="0.25">
      <c r="A64" s="16">
        <v>5</v>
      </c>
      <c r="B64" s="11"/>
      <c r="C64" s="63" t="s">
        <v>16</v>
      </c>
      <c r="D64" s="11" t="s">
        <v>15</v>
      </c>
      <c r="E64" s="11" t="s">
        <v>14</v>
      </c>
      <c r="F64" s="13" t="s">
        <v>7</v>
      </c>
      <c r="G64" s="11" t="s">
        <v>6</v>
      </c>
      <c r="H64" s="14">
        <v>119353.8</v>
      </c>
      <c r="I64" s="14" t="s">
        <v>13</v>
      </c>
      <c r="J64" s="14">
        <v>0</v>
      </c>
      <c r="K64" s="14" t="s">
        <v>13</v>
      </c>
      <c r="L64" s="15">
        <v>17507.7</v>
      </c>
      <c r="M64" s="64" t="s">
        <v>13</v>
      </c>
      <c r="N64" s="15">
        <v>17507.7</v>
      </c>
      <c r="O64" s="14" t="s">
        <v>13</v>
      </c>
      <c r="P64" s="13"/>
      <c r="Q64" s="11" t="s">
        <v>11</v>
      </c>
      <c r="R64" s="11" t="s">
        <v>12</v>
      </c>
      <c r="S64" s="13">
        <v>10061</v>
      </c>
      <c r="T64" s="11" t="s">
        <v>11</v>
      </c>
      <c r="U64" s="13">
        <v>104006</v>
      </c>
      <c r="V64" s="13" t="s">
        <v>2</v>
      </c>
      <c r="W64" s="12"/>
      <c r="X64" s="11" t="s">
        <v>11</v>
      </c>
      <c r="Y64" s="10" t="s">
        <v>0</v>
      </c>
    </row>
    <row r="65" spans="1:25" ht="109.5" customHeight="1" thickBot="1" x14ac:dyDescent="0.3">
      <c r="A65" s="9">
        <v>6</v>
      </c>
      <c r="B65" s="4"/>
      <c r="C65" s="4" t="s">
        <v>10</v>
      </c>
      <c r="D65" s="8" t="s">
        <v>9</v>
      </c>
      <c r="E65" s="4" t="s">
        <v>8</v>
      </c>
      <c r="F65" s="4" t="s">
        <v>7</v>
      </c>
      <c r="G65" s="8" t="s">
        <v>6</v>
      </c>
      <c r="H65" s="6">
        <v>204000</v>
      </c>
      <c r="I65" s="6" t="s">
        <v>5</v>
      </c>
      <c r="J65" s="6">
        <v>0</v>
      </c>
      <c r="K65" s="6" t="s">
        <v>5</v>
      </c>
      <c r="L65" s="6">
        <v>0</v>
      </c>
      <c r="M65" s="6" t="s">
        <v>5</v>
      </c>
      <c r="N65" s="7">
        <v>0</v>
      </c>
      <c r="O65" s="6" t="s">
        <v>5</v>
      </c>
      <c r="P65" s="4"/>
      <c r="Q65" s="4" t="s">
        <v>4</v>
      </c>
      <c r="R65" s="4" t="s">
        <v>3</v>
      </c>
      <c r="S65" s="4">
        <v>10061</v>
      </c>
      <c r="T65" s="4" t="s">
        <v>1</v>
      </c>
      <c r="U65" s="4">
        <v>104006</v>
      </c>
      <c r="V65" s="4" t="s">
        <v>2</v>
      </c>
      <c r="W65" s="5"/>
      <c r="X65" s="4" t="s">
        <v>1</v>
      </c>
      <c r="Y65" s="3" t="s">
        <v>0</v>
      </c>
    </row>
  </sheetData>
  <mergeCells count="33">
    <mergeCell ref="A51:E51"/>
    <mergeCell ref="A59:E59"/>
    <mergeCell ref="A1:P1"/>
    <mergeCell ref="A2:P2"/>
    <mergeCell ref="A3:P3"/>
    <mergeCell ref="A4:P4"/>
    <mergeCell ref="A5:P5"/>
    <mergeCell ref="V8:V11"/>
    <mergeCell ref="A6:P6"/>
    <mergeCell ref="T8:T11"/>
    <mergeCell ref="U8:U11"/>
    <mergeCell ref="A8:A11"/>
    <mergeCell ref="B8:C8"/>
    <mergeCell ref="D8:D11"/>
    <mergeCell ref="E8:G8"/>
    <mergeCell ref="H8:K8"/>
    <mergeCell ref="L8:O8"/>
    <mergeCell ref="J9:K10"/>
    <mergeCell ref="L9:M10"/>
    <mergeCell ref="G9:G11"/>
    <mergeCell ref="H9:I10"/>
    <mergeCell ref="W8:W11"/>
    <mergeCell ref="X8:X11"/>
    <mergeCell ref="Y8:Y11"/>
    <mergeCell ref="B9:B11"/>
    <mergeCell ref="C9:C11"/>
    <mergeCell ref="E9:E11"/>
    <mergeCell ref="F9:F11"/>
    <mergeCell ref="S8:S11"/>
    <mergeCell ref="N9:O10"/>
    <mergeCell ref="P8:P11"/>
    <mergeCell ref="Q8:Q11"/>
    <mergeCell ref="R8: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01.04.2017-30.06.2017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2017-07-28T06:54:43Z</dcterms:modified>
</cp:coreProperties>
</file>