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/>
  <xr:revisionPtr revIDLastSave="0" documentId="13_ncr:1000001_{33774AA1-A941-3F41-86B0-B3C5F5BF455D}" xr6:coauthVersionLast="47" xr6:coauthVersionMax="47" xr10:uidLastSave="{00000000-0000-0000-0000-000000000000}"/>
  <bookViews>
    <workbookView xWindow="0" yWindow="0" windowWidth="28800" windowHeight="12330" firstSheet="1" activeTab="3" xr2:uid="{00000000-000D-0000-FFFF-FFFF00000000}"/>
  </bookViews>
  <sheets>
    <sheet name="Արտաքին վարկերի սպասարկում" sheetId="7" r:id="rId1"/>
    <sheet name="Արտաքին_վարկերի_մասհանումներ" sheetId="6" r:id="rId2"/>
    <sheet name="Արտարժ պարտատոմսերի սպասարկում" sheetId="3" r:id="rId3"/>
    <sheet name="Գանձապ_պարտատոմսերի_տեղաբաշխում" sheetId="4" r:id="rId4"/>
    <sheet name="Գանձապ_պարտատոմսերի_սպասարկում" sheetId="5" r:id="rId5"/>
  </sheets>
  <definedNames>
    <definedName name="vlom" localSheetId="2">#REF!</definedName>
    <definedName name="vlom" localSheetId="4">#REF!</definedName>
    <definedName name="vlom" localSheetId="3">#REF!</definedName>
    <definedName name="vlom">#REF!</definedName>
    <definedName name="_xlnm.Print_Area" localSheetId="2">#REF!</definedName>
    <definedName name="_xlnm.Print_Area" localSheetId="4">#REF!</definedName>
    <definedName name="_xlnm.Print_Area" localSheetId="3">#REF!</definedName>
    <definedName name="_xlnm.Print_Area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3" l="1"/>
  <c r="G167" i="7"/>
  <c r="F167" i="7"/>
  <c r="E167" i="7"/>
  <c r="D167" i="7"/>
  <c r="D174" i="7"/>
  <c r="E174" i="7"/>
  <c r="F174" i="7"/>
  <c r="G174" i="7"/>
  <c r="D10" i="7"/>
  <c r="F38" i="4"/>
  <c r="E38" i="4"/>
  <c r="F17" i="4"/>
  <c r="E17" i="4"/>
  <c r="F12" i="4"/>
  <c r="E12" i="4"/>
  <c r="E7" i="4"/>
  <c r="F7" i="4"/>
  <c r="G128" i="5"/>
  <c r="G127" i="5"/>
  <c r="G126" i="5"/>
  <c r="G125" i="5"/>
  <c r="G124" i="5"/>
  <c r="G123" i="5"/>
  <c r="G122" i="5"/>
  <c r="G121" i="5"/>
  <c r="G120" i="5"/>
  <c r="G119" i="5"/>
  <c r="G118" i="5"/>
  <c r="G117" i="5"/>
  <c r="G116" i="5"/>
  <c r="G115" i="5"/>
  <c r="G114" i="5"/>
  <c r="G113" i="5"/>
  <c r="G112" i="5"/>
  <c r="G111" i="5"/>
  <c r="G110" i="5"/>
  <c r="G109" i="5"/>
  <c r="G108" i="5"/>
  <c r="G107" i="5"/>
  <c r="G106" i="5"/>
  <c r="G105" i="5"/>
  <c r="G104" i="5"/>
  <c r="G103" i="5"/>
  <c r="G102" i="5"/>
  <c r="G101" i="5"/>
  <c r="G100" i="5"/>
  <c r="G99" i="5"/>
  <c r="G98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F45" i="5"/>
  <c r="E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F32" i="5"/>
  <c r="E32" i="5"/>
  <c r="G31" i="5"/>
  <c r="G30" i="5"/>
  <c r="G29" i="5"/>
  <c r="G28" i="5"/>
  <c r="G27" i="5"/>
  <c r="G26" i="5"/>
  <c r="G25" i="5"/>
  <c r="G24" i="5"/>
  <c r="G23" i="5"/>
  <c r="G22" i="5"/>
  <c r="G21" i="5"/>
  <c r="F21" i="5"/>
  <c r="E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F7" i="5"/>
  <c r="E7" i="5"/>
  <c r="F129" i="5"/>
  <c r="E129" i="5"/>
  <c r="G7" i="5"/>
  <c r="G45" i="5"/>
  <c r="G129" i="5"/>
  <c r="G8" i="3"/>
  <c r="D11" i="3"/>
  <c r="C11" i="3"/>
  <c r="G9" i="3"/>
  <c r="D257" i="7"/>
  <c r="D261" i="7"/>
  <c r="G261" i="7"/>
  <c r="F261" i="7"/>
  <c r="E261" i="7"/>
  <c r="D259" i="7"/>
  <c r="G259" i="7"/>
  <c r="F259" i="7"/>
  <c r="E259" i="7"/>
  <c r="G257" i="7"/>
  <c r="F257" i="7"/>
  <c r="E257" i="7"/>
  <c r="G253" i="7"/>
  <c r="F253" i="7"/>
  <c r="E253" i="7"/>
  <c r="D253" i="7"/>
  <c r="G251" i="7"/>
  <c r="F251" i="7"/>
  <c r="E251" i="7"/>
  <c r="D251" i="7"/>
  <c r="G247" i="7"/>
  <c r="F247" i="7"/>
  <c r="E247" i="7"/>
  <c r="D247" i="7"/>
  <c r="G243" i="7"/>
  <c r="F243" i="7"/>
  <c r="E243" i="7"/>
  <c r="D243" i="7"/>
  <c r="G237" i="7"/>
  <c r="F237" i="7"/>
  <c r="E237" i="7"/>
  <c r="D237" i="7"/>
  <c r="G233" i="7"/>
  <c r="F233" i="7"/>
  <c r="E233" i="7"/>
  <c r="D233" i="7"/>
  <c r="E210" i="7"/>
  <c r="D210" i="7"/>
  <c r="G210" i="7"/>
  <c r="F210" i="7"/>
  <c r="F204" i="7"/>
  <c r="G204" i="7"/>
  <c r="E204" i="7"/>
  <c r="D204" i="7"/>
  <c r="F201" i="7"/>
  <c r="G201" i="7"/>
  <c r="E201" i="7"/>
  <c r="D201" i="7"/>
  <c r="F198" i="7"/>
  <c r="G198" i="7"/>
  <c r="E198" i="7"/>
  <c r="D198" i="7"/>
  <c r="G159" i="7"/>
  <c r="F159" i="7"/>
  <c r="E159" i="7"/>
  <c r="D159" i="7"/>
  <c r="G129" i="7"/>
  <c r="F129" i="7"/>
  <c r="E129" i="7"/>
  <c r="D129" i="7"/>
  <c r="G115" i="7"/>
  <c r="F115" i="7"/>
  <c r="E115" i="7"/>
  <c r="D115" i="7"/>
  <c r="G48" i="7"/>
  <c r="F48" i="7"/>
  <c r="E48" i="7"/>
  <c r="D48" i="7"/>
  <c r="F10" i="7"/>
  <c r="E10" i="7"/>
  <c r="G10" i="7"/>
  <c r="D255" i="7"/>
  <c r="G255" i="7"/>
  <c r="D208" i="7"/>
  <c r="F8" i="7"/>
  <c r="G8" i="7"/>
  <c r="E255" i="7"/>
  <c r="D8" i="7"/>
  <c r="E8" i="7"/>
  <c r="F255" i="7"/>
  <c r="G208" i="7"/>
  <c r="E208" i="7"/>
  <c r="F208" i="7"/>
  <c r="D265" i="7"/>
  <c r="F265" i="7"/>
  <c r="E265" i="7"/>
  <c r="G265" i="7"/>
  <c r="E77" i="4"/>
  <c r="H9" i="3"/>
  <c r="H10" i="3"/>
  <c r="H11" i="3"/>
  <c r="G10" i="3"/>
  <c r="G11" i="3"/>
  <c r="F77" i="4"/>
</calcChain>
</file>

<file path=xl/sharedStrings.xml><?xml version="1.0" encoding="utf-8"?>
<sst xmlns="http://schemas.openxmlformats.org/spreadsheetml/2006/main" count="1127" uniqueCount="467">
  <si>
    <t>ՀԱՇՎԵՏՎՈՒԹՅՈՒՆ</t>
  </si>
  <si>
    <t>No</t>
  </si>
  <si>
    <t>Վարկատու</t>
  </si>
  <si>
    <t xml:space="preserve">Վարկային ծրագիր  </t>
  </si>
  <si>
    <t>Տոկոսավճար</t>
  </si>
  <si>
    <t xml:space="preserve"> Հիմնական գումարի մարում </t>
  </si>
  <si>
    <t xml:space="preserve">ԱՄՆ դոլար </t>
  </si>
  <si>
    <t xml:space="preserve"> հազ. դրամ </t>
  </si>
  <si>
    <t xml:space="preserve"> ԱՄՆ դոլար </t>
  </si>
  <si>
    <t>Միջազգային կազմակերպություններ</t>
  </si>
  <si>
    <t>այդ թվում՝</t>
  </si>
  <si>
    <t>I</t>
  </si>
  <si>
    <t>Վերակառուցման և Զարգացման Միջազգային Բանկ</t>
  </si>
  <si>
    <t>ՎԶՄԲ</t>
  </si>
  <si>
    <t>Կենսական նշանակության ճանապարհների բարելավման ծրագրի լրացուցիչ ֆինանսավորում</t>
  </si>
  <si>
    <t>Ոռոգման համակարգի հրատապ վերականգնման ծրագիր</t>
  </si>
  <si>
    <t>Սոցիալական ներդրումների հիմնադրամի III ծրագրի II լրացուցիչ ֆինանսավորում</t>
  </si>
  <si>
    <t>Սոցիալական պաշտպանության վարչարարության ծրագրի լրացուցիչ ֆինանսավորում</t>
  </si>
  <si>
    <t>Պետական կառավարման համակարգի արդիականացման II ծրագիր</t>
  </si>
  <si>
    <t>Կենսական նշանակության ճանապարհների բարելավման ծրագրի երկրորդ լրացուցիչ ֆինանսավորում</t>
  </si>
  <si>
    <t>Էլեկտրոնային հանրության և մրցունակության բարելավման ծրագիր</t>
  </si>
  <si>
    <t>Զարգացման քաղաքականության գործողությունների II վարկ</t>
  </si>
  <si>
    <t>Առողջապահական համակարգի արդիականացման II ծրագրի լրացուցիչ ֆինանսավորում</t>
  </si>
  <si>
    <t>Էլեկտրամատակարարման հուսալիության ծրագիր</t>
  </si>
  <si>
    <t>Ոռոգման համակարգի հրատապ վերականգնման ծրագրի լրացուցիչ ֆինանսավորում</t>
  </si>
  <si>
    <t>Զարգացման քաղաքականության գործողությունների III վարկ</t>
  </si>
  <si>
    <t>Համայնքային ջրամատակարարման ծրագիր</t>
  </si>
  <si>
    <t>Կենսական նշանակության ճանապարհների ցանցի բարելավման ծրագիր</t>
  </si>
  <si>
    <t>Ոռոգման համակարգի բարելավման ծրագիր</t>
  </si>
  <si>
    <t>Զարգացման քաղաքականության I վարկ</t>
  </si>
  <si>
    <t>Կրթության բարելավման ծրագիր</t>
  </si>
  <si>
    <t>Համայնքների գյուղատնտեսական ռեսուրսների կառավարման և մրցունակության II ծրագիր</t>
  </si>
  <si>
    <t>Էլեկտրաէներգիայի մատակարարման հուսալիության ծրագրի լրացուցիչ ֆինանսավորում</t>
  </si>
  <si>
    <t>Առևտրի խթանման և որակի ենթակառուցվածքների ծրագիր</t>
  </si>
  <si>
    <t>Զարգացման քաղաքականության II վարկ</t>
  </si>
  <si>
    <t>Սոցիալական ներդրումների և տեղական զարգացման ծրագիր</t>
  </si>
  <si>
    <t>Էլեկտրահաղորդման ցանցի բարելավման ծրագիր</t>
  </si>
  <si>
    <t>Կենսական նշանակության ճանապարհների ցանցի բարելավման ծրագրի լրացուցիչ ֆինանսավորում</t>
  </si>
  <si>
    <t>Պետական կառավարման համակարգի արդիականացման III ծրագիր</t>
  </si>
  <si>
    <t>Զարգացման քաղաքականության III վարկ</t>
  </si>
  <si>
    <t>Տեղական տնտեսության և ենթակառուցվածքների զարգացման ծրագիր</t>
  </si>
  <si>
    <t>Էներգետիկ համակարգի ֆինանսական առողջացման ծրագիր</t>
  </si>
  <si>
    <t>Զարգացման քաղաքականության IV վարկ</t>
  </si>
  <si>
    <t>Ոռոգման համակարգի բարելավման ծրագրի լրացուցիչ ֆինանսավորում</t>
  </si>
  <si>
    <t>Կենսական նշանակության ճանապարհների ցանցի բարելավման ծրագրի II լրացուցիչ ֆինանսավորում</t>
  </si>
  <si>
    <t>Տնտեսական, հարկաբյուջետային և պետական հատվածի կառավարման զարգացման քաղաքականության վարկ</t>
  </si>
  <si>
    <t>Սոցիալական ներդրումների և տեղական զարգացման ծրագրի լրացուցիչ ֆինանսավորում</t>
  </si>
  <si>
    <t>Հիվանդությունների կանխարգելում և վերահսկում» ծրագրի լրացուցիչ ֆինանսավորում</t>
  </si>
  <si>
    <t>II</t>
  </si>
  <si>
    <t>Զարգացման Միջազգային Ընկերակցություն</t>
  </si>
  <si>
    <t>ԶՄԸ</t>
  </si>
  <si>
    <t xml:space="preserve">Աղետի գոտու վերականգնման վարկ </t>
  </si>
  <si>
    <t xml:space="preserve">Էներգահամակարգի պահպանման վարկ </t>
  </si>
  <si>
    <t>Ոռոգման համակարգի վերականգնման ծրագիր</t>
  </si>
  <si>
    <t>Վերականգնողական վարկ</t>
  </si>
  <si>
    <t>Մայրուղիների վերականգնման I ծրագիր</t>
  </si>
  <si>
    <t>Մայրուղիների վերականգնման II ծրագիր</t>
  </si>
  <si>
    <t>Սոցիալական ներդրումների հիմնադրամի ծրագիր</t>
  </si>
  <si>
    <t>Կառուցվածքային բարեփոխումների I վարկ</t>
  </si>
  <si>
    <t>Կառուցվածքային բարեփոխումների տեխնիկական օգնության I վարկ</t>
  </si>
  <si>
    <t>Ձեռնարկությունների զարգացման ծրագիր</t>
  </si>
  <si>
    <t>Առողջապահության ֆինանսավորման և առողջ. առաջնային պահպանման ծրագիր</t>
  </si>
  <si>
    <t>Կառուցվածքային բարեփոխումների II վարկ</t>
  </si>
  <si>
    <t>Կառուցվածքային բարեփոխումների տեխնիկական օգնության II վարկ</t>
  </si>
  <si>
    <t>Կրթության ֆինանսավորման և կառավարման բարեփոխումների ծրագիր</t>
  </si>
  <si>
    <t>Գյուղատնտեսության բարեփոխումների աջակցման ծրագիր</t>
  </si>
  <si>
    <t>Գյուղատնտեսության բարեփոխումների աջակցման ծրագրի լրացուցիչ ֆինանսավորում</t>
  </si>
  <si>
    <t>Համայնքային զարգացման ծրագիր</t>
  </si>
  <si>
    <t>Անշարժ գույքի գրանցման ծրագիր</t>
  </si>
  <si>
    <t>Կառուցվածքային բարեփոխումների III վարկ</t>
  </si>
  <si>
    <t xml:space="preserve">Էլեկտրաէներգիայի հաղորդման և բաշխման համակարգերի վարկ </t>
  </si>
  <si>
    <t>Ոռոգման պատվարների անվտանգության ծրագիր</t>
  </si>
  <si>
    <t>Սոցիալական ներդրումների հիմնադրամի II ծրագիր</t>
  </si>
  <si>
    <t>Տրանսպորտի ծրագիր</t>
  </si>
  <si>
    <t>Դատաիրավական բարեփոխումների ծրագիր</t>
  </si>
  <si>
    <t>Կառուցվածքային բարեփոխումների IV վարկ</t>
  </si>
  <si>
    <t>Ոռոգման համակարգի զարգացման ծրագիր</t>
  </si>
  <si>
    <t>Ոռոգման համակարգի զարգացման ծրագրի լրացուցիչ ֆինանսավորում</t>
  </si>
  <si>
    <t>Ձեռնարկությունների ինկուբատորի ծրագիր</t>
  </si>
  <si>
    <t>Օտարերկրյա ներդրումների և արտահանման խթանման ծրագիր</t>
  </si>
  <si>
    <t>Բնական պաշարների կառավարման և չքավորության նվազեցման ծրագիր</t>
  </si>
  <si>
    <t>Կառուցվածքային բարեփոխումների V վարկ</t>
  </si>
  <si>
    <t>Կրթության որակի և համապատասխանության ծրագիր</t>
  </si>
  <si>
    <t>Պետական կառավարման համակարգի արդիականացման ծրագիր</t>
  </si>
  <si>
    <t>Համայնքային ջրամատակարարման և ջրահեռացման ծրագիր</t>
  </si>
  <si>
    <t>Առողջապահական համակարգի արդիականացման ծրագիր</t>
  </si>
  <si>
    <t>Սոցիալական պաշտպանության վարչարարության ծրագիր</t>
  </si>
  <si>
    <t>Ոռոգման պատվարների անվտանգության II ծրագիր</t>
  </si>
  <si>
    <t>Աղքատության կրճատման աջակցման I վարկ</t>
  </si>
  <si>
    <t>Երևանի ջրամատակարարման և ջրահեռացման ծրագիր</t>
  </si>
  <si>
    <t>Գյուղական ձեռնարկությունների և փոքրածավալ առևտրային գյուղատնտեսության զարգացման ծրագիր</t>
  </si>
  <si>
    <t>Քաղաքային ջեռուցման ծրագիր</t>
  </si>
  <si>
    <t>Աղքատության կրճատման աջակցման II վարկ</t>
  </si>
  <si>
    <t>Վերականգնվող էներգիայի ծրագիր</t>
  </si>
  <si>
    <t>Թռչնագրիպին հակազդելու ծրագիր</t>
  </si>
  <si>
    <t>Սոցիալական ներդրումների հիմնադրամի III ծրագիր</t>
  </si>
  <si>
    <t>Դատաիրավական բարեփոխումների II ծրագիր</t>
  </si>
  <si>
    <t>Աղքատության կրճատման աջակցման III վարկ</t>
  </si>
  <si>
    <t>Առողջապահական համակարգի արդիականացման II ծրագիր</t>
  </si>
  <si>
    <t>Աղքատության կրճատման աջակցման IV վարկ</t>
  </si>
  <si>
    <t>Համայնքային ջրամատակարարման և ջրահեռացման ծրագրի լրացուցիչ ֆինանսավորում</t>
  </si>
  <si>
    <t>Գյուղական ձեռնարկությունների և փոքրածավալ առևտրային գյուղատնտեսության զարգացման ծրագրի լրացուցիչ ֆինանսավորում</t>
  </si>
  <si>
    <t>Սոցիալական ներդրումների հիմնադրամի III ծրագրի լրացուցիչ ֆինանսավորում</t>
  </si>
  <si>
    <t>Կենսական նշանակության ճանապարհների բարելավման ծրագիր</t>
  </si>
  <si>
    <t>Կրթության որակի և համապատասխանության II ծրագիր</t>
  </si>
  <si>
    <t>Զարգացման քաղաքականության գործողությունների I վարկ</t>
  </si>
  <si>
    <t>Համայնքների գյուղատնտեսական ռեսուրսների կառավարման և մրցունակության ծրագիր</t>
  </si>
  <si>
    <t>Սոցիալական ներդրումների հիմնադրամի III ծրագրի III լրացուցիչ ֆինանսավորում</t>
  </si>
  <si>
    <t>Հարկային վարչարարության արդիականացման ծրագիր</t>
  </si>
  <si>
    <t>Հիվանդությունների կանխարգելման և վերահսկման ծրագիր</t>
  </si>
  <si>
    <t>Սոցիալական պաշտպանության վարչարարության II ծրագիր</t>
  </si>
  <si>
    <t>Համայնքների գյուղատնտեսական ռեսուրսների կառավարման և մրցունակության II ծրագիր (մասնաբաժին II)</t>
  </si>
  <si>
    <t>Համայնքների գյուղատնտեսական ռեսուրսների կառավարման և մրցունակության II ծրագիր (մասնաբաժին I)</t>
  </si>
  <si>
    <t>III</t>
  </si>
  <si>
    <t>Վերակառուցման և Զարգացման  Եվրոպական Բանկ</t>
  </si>
  <si>
    <t>ՎԶԵԲ</t>
  </si>
  <si>
    <t>Երևանի մետրոպոլիտենի վերականգնման ծրագիր</t>
  </si>
  <si>
    <t>Հայաստանի փոքր համայնքների ջրային ծրագիր</t>
  </si>
  <si>
    <t>Երևանի մետրոպոլիտենի վերականգնման II ծրագիր</t>
  </si>
  <si>
    <t>Երևանի ջրամատակարարման բարելավման ծրագիր</t>
  </si>
  <si>
    <t>Հյուսիսային սահմանակետերի արդիականացման ծրագիր</t>
  </si>
  <si>
    <t>Երևանի կոշտ թափոնների ծրագիր (I մասնաբաժին)</t>
  </si>
  <si>
    <t>Երևանի կոշտ թափոնների ծրագիր (II մասնաբաժին)</t>
  </si>
  <si>
    <t>Երևանի փողոցների լուսավորության ծրագիր</t>
  </si>
  <si>
    <t>Գյումրու քաղաքային ճանապարհների ծրագիր</t>
  </si>
  <si>
    <t>Կոտայքի և Գեղարքունիքի մարզերում տարածաշրջանային աղբավայրի ստեղծման ծրագիր (մասնաբաժին Ա)</t>
  </si>
  <si>
    <t>Կոտայքի և Գեղարքունիքի մարզերում տարածաշրջանային աղբավայրի ստեղծման ծրագիր (մասնաբաժին Բ)</t>
  </si>
  <si>
    <t>Մեղրիի սահմանային անցակետի ծրագիր</t>
  </si>
  <si>
    <t>IV</t>
  </si>
  <si>
    <t>Եվրոպական Ներդրումային Բանկ</t>
  </si>
  <si>
    <t>ԵՆԲ</t>
  </si>
  <si>
    <t>Երևանի մետրոպոլիտենի վերականգնման ծրագիր - I մասնաբաժին</t>
  </si>
  <si>
    <t>Երևանի մետրոպոլիտենի վերականգնման ծրագիր - II մասնաբաժին</t>
  </si>
  <si>
    <t>Հայաստանի փոքր համայնքների ջրային ծրագիր - I մասնաբաժին</t>
  </si>
  <si>
    <t>Հայաստանի փոքր համայնքների ջրային ծրագիր - II մասնաբաժին</t>
  </si>
  <si>
    <t>Հայաստանի փոքր համայնքների ջրային ծրագիր - III մասնաբաժին</t>
  </si>
  <si>
    <t>Սահմանային անցակետերի և ենթակառուցվածքների արդիականացման ծրագիր - I մասնաբաժին</t>
  </si>
  <si>
    <t>Սահմանային անցակետերի և ենթակառուցվածքների արդիականացման ծրագիր - II մասնաբաժին</t>
  </si>
  <si>
    <t>Սահմանային անցակետերի և ենթակառուցվածքների արդիականացման ծրագիր - III մասնաբաժին</t>
  </si>
  <si>
    <t>Սահմանային անցակետերի և ենթակառուցվածքների արդիականացման ծրագիր - IV մասնաբաժին</t>
  </si>
  <si>
    <t>Սահմանային անցակետերի և ենթակառուցվածքների արդիականացման ծրագիր - V մասնաբաժին</t>
  </si>
  <si>
    <t>Սահմանային անցակետերի և ենթակառուցվածքների արդիականացման ծրագիր - VI մասնաբաժին</t>
  </si>
  <si>
    <t>Հայաստանի Մ6 միջպետական ճանապարհի շինարարության ծրագիր - I մասնաբաժին</t>
  </si>
  <si>
    <t>Հայաստանի Մ6 միջպետական ճանապարհի շինարարության ծրագիր - II մասնաբաժին</t>
  </si>
  <si>
    <t>Հայաստանի Մ6 միջպետական ճանապարհի շինարարության ծրագիր - III մասնաբաժին</t>
  </si>
  <si>
    <t>Երևանի մետրոպոլիտենի վերականգնման II ծրագիր - I մասնաբաժին</t>
  </si>
  <si>
    <t>Երևանի մետրոպոլիտենի վերականգնման II ծրագիր - այլ մասնաբաժիններ</t>
  </si>
  <si>
    <t>Երևանի ջրամատակարարման բարելավման ծրագիր - I մասնաբաժին</t>
  </si>
  <si>
    <t>Երևանի ջրամատակարարման բարելավման ծրագիր - այլ մասնաբաժիններ</t>
  </si>
  <si>
    <t>Հյուսիս-հարավ ճանապարհային միջանցք - I մասնաբաժին</t>
  </si>
  <si>
    <t>Հյուսիս-հարավ ճանապարհային միջանցք - II մասնաբաժին</t>
  </si>
  <si>
    <t>Հյուսիս-հարավ ճանապարհային միջանցք - III մասնաբաժին</t>
  </si>
  <si>
    <t>Հյուսիս-հարավ ճանապարհային միջանցք - այլ մասնաբաժիններ</t>
  </si>
  <si>
    <t>Կովկասյան էլեկտրահաղորդման ցանցի ծրագիր</t>
  </si>
  <si>
    <t>Երևանի կոշտ թափոնների I ծրագիր</t>
  </si>
  <si>
    <t>V</t>
  </si>
  <si>
    <t>Գյուղ. Զարգացման Միջազգային Հիմնադրամ</t>
  </si>
  <si>
    <t>ԳԶՄՀ</t>
  </si>
  <si>
    <t>Հյուսիս-արևմտյան շրջաններում գյուղատնտեսական ծառայությունների աջակցման ծրագիր</t>
  </si>
  <si>
    <t>Գյուղատնտեսական ծառայությունների ծրագիր</t>
  </si>
  <si>
    <t>Գյուղական տարածքների տնտեսական զարգացման ծրագիր</t>
  </si>
  <si>
    <t>Շուկայական հնարավորություններ ֆերմերներին</t>
  </si>
  <si>
    <t>Գյուղական կարողությունների ստեղծում</t>
  </si>
  <si>
    <t xml:space="preserve">Ենթակառուցվածքների և գյուղական ֆինանսավորման աջակցման ծրագիր </t>
  </si>
  <si>
    <t>VI</t>
  </si>
  <si>
    <t>ՕՊԵԿ-ի Միջազգային Զարգացման Հիմնադրամ</t>
  </si>
  <si>
    <t>ՕՄԶՀ</t>
  </si>
  <si>
    <t>Արտադրական ենթակառուցվածքների վերականգնման ծրագիր</t>
  </si>
  <si>
    <t>Ենթակառուցվածքների և գյուղական ֆինանսավորման աջակցման ծրագիր</t>
  </si>
  <si>
    <t>VII</t>
  </si>
  <si>
    <t>Ասիական Զարգացման Բանկ</t>
  </si>
  <si>
    <t>ԱԶԲ</t>
  </si>
  <si>
    <t>Գյուղական ճանապարհահատվածի ծրագիր</t>
  </si>
  <si>
    <t>Ջրամատակարարման և ջրահեռացման սեկտորի ծրագիր</t>
  </si>
  <si>
    <t>Գյուղական ճանապարհահատվածի լրացուցիչ ծրագիր</t>
  </si>
  <si>
    <t>Ճգնաժամի հաղթահարման աջակցության I վարկ</t>
  </si>
  <si>
    <t>Ճգնաժամի հաղթահարման աջակցության II վարկ</t>
  </si>
  <si>
    <t>Հյուսիս-հարավ ճանապարհային միջանցքի ներդրումային ծրագիր - ծրագիր I</t>
  </si>
  <si>
    <t>Հյուսիս-հարավ ճանապարհային միջանցքի ներդրումային ծրագիր - ծրագիր II</t>
  </si>
  <si>
    <t>Քաղաքային կայուն զարգացման ներդրումային ծրագիր - ծրագիր I</t>
  </si>
  <si>
    <t>Ջրամատակարարման և ջրահեռացման սեկտորի ծրագրի լրացուցիչ ֆինանսավորում</t>
  </si>
  <si>
    <t>Կանանց ձեռներեցության աջակցման սեկտորի զարգացման ծրագիր</t>
  </si>
  <si>
    <t>Ենթակառուցվածքների կայունության օժանդակության ծրագիր</t>
  </si>
  <si>
    <t>Քաղաքային կայուն զարգացման ներդրումային ծրագիր - ծրագիր II</t>
  </si>
  <si>
    <t>Ենթակառուցվածքների կայունության օժանդակության ծրագիր, փուլ 2</t>
  </si>
  <si>
    <t>Հանրային արդյունավետության և ֆինանսական շուկաների ծրագիր - ենթածրագիր I</t>
  </si>
  <si>
    <t>Հանրային արդյունավետության և ֆինանսական շուկաների ծրագիր - ենթածրագիր II</t>
  </si>
  <si>
    <t>Հանրային արդյունավետության և ֆինանսական շուկաների II ծրագիր</t>
  </si>
  <si>
    <t>Մարդկային ներուժի զարգացման ընդլայնման ծրագիր</t>
  </si>
  <si>
    <t>VIII</t>
  </si>
  <si>
    <t>Արժույթի Միջազգային Հիմնադրամ</t>
  </si>
  <si>
    <t>ԱՄՀ</t>
  </si>
  <si>
    <t>Stand By Arrangement 2020</t>
  </si>
  <si>
    <t>Stand By Arrangement 2022</t>
  </si>
  <si>
    <t>IX</t>
  </si>
  <si>
    <t>Եվրամիություն</t>
  </si>
  <si>
    <t>ԵՄ</t>
  </si>
  <si>
    <t>Մակրոֆինանսական աջակցության վարկ (I մասնաբաժին)</t>
  </si>
  <si>
    <t>Մակրոֆինանսական աջակցության վարկ (II մասնաբաժին)</t>
  </si>
  <si>
    <t>X</t>
  </si>
  <si>
    <t>Եվրասիական Զարգացման Բանկ (Կայունացման և Զարգացման Եվրասիական Հիմնադրամի կառավարիչ)</t>
  </si>
  <si>
    <t>ԵԶԲ (ԿԶԵՀ)</t>
  </si>
  <si>
    <t>Հյուսիս-հարավ ճանապարհային միջանցքի ծրագիր - ծրագիր IV</t>
  </si>
  <si>
    <t>Ոռոգման համակարգի արդիականացման ծրագիր</t>
  </si>
  <si>
    <t>Ֆինանսական վարկ</t>
  </si>
  <si>
    <t>Օտարերկրյա պետություններ</t>
  </si>
  <si>
    <t>Գերմանիա (KfW)</t>
  </si>
  <si>
    <t>Գերմանիա (ՎՎԲ)</t>
  </si>
  <si>
    <t>Սևան-Հրազդան կասկադի վերակառուցման վարկ (I մասնաբաժին)</t>
  </si>
  <si>
    <t>Սևան-Հրազդան կասկադի վերակառուցման վարկ (II մասնաբաժին)</t>
  </si>
  <si>
    <t>Բարձր լարման ցանցերի համակարգերի վերանորոգման ծրագիր (I մասնաբաժին)</t>
  </si>
  <si>
    <t>Բարձր լարման ցանցերի համակարգերի վերանորոգման ծրագիր (II մասնաբաժին)</t>
  </si>
  <si>
    <t>Համայնքային ենթակառուցվածքների զարգացման I ծրագրի I փուլ - Արմավիրի մարզի ջրամատակարարման և ջրահեռացման ենթակառուցվածք</t>
  </si>
  <si>
    <t>Համայնքային ենթակառուցվածքների զարգացման I ծրագրի II փուլ - Արմավիրի մարզի ջրամատակարարման և ջրահեռացման ենթակառուցվածք</t>
  </si>
  <si>
    <t>Համայնքային ենթակառուցվածքների զարգացման II ծրագրի I փուլ - Լոռու և Շիրակի մարզերի ջրամատակարարման և ջրահեռացման ենթակառուցվածք</t>
  </si>
  <si>
    <t>Համայնքային ենթակառուցվածքների զարգացման II ծրագրի II փուլ - Լոռու և Շիրակի մարզերի ջրամատակարարման և ջրահեռացման ենթակառուցվածք</t>
  </si>
  <si>
    <t>Համայնքային ենթակառուցվածքների զարգացման II ծրագրի III փուլ - Լոռու, Շիրակի և Արմավիրի մարզերի ջրամատակարարման և ջրահեռացման ենթակառուցվածք</t>
  </si>
  <si>
    <t>Ավանդների հատուցումը երաշխավորող հիմնադրամ</t>
  </si>
  <si>
    <t>Գյումրի II ենթակայանի վերականգնման ծրագիր (I մասնաբաժին)</t>
  </si>
  <si>
    <t>Գյումրի II ենթակայանի վերականգնման ծրագիր (II մասնաբաժին)</t>
  </si>
  <si>
    <t>Հիդրոէլեկտրակայանների Որոտան կասկադի վերականգնման I ծրագիր (I մասնաբաժին)</t>
  </si>
  <si>
    <t>Հիդրոէլեկտրակայանների Որոտան կասկադի վերականգնման I ծրագիր (II մասնաբաժին)</t>
  </si>
  <si>
    <t>Հիդրոէլեկտրակայանների Որոտան կասկադի վերականգնման II ծրագիր</t>
  </si>
  <si>
    <t>Կովկասյան էլեկտրահաղորդման ցանց I ծրագիր (ծրագրի 1-ին փուլ) - I մասնաբաժին</t>
  </si>
  <si>
    <t>Կովկասյան էլեկտրահաղորդման ցանց I ծրագիր (ծրագրի 1-ին փուլ) - II մասնաբաժին</t>
  </si>
  <si>
    <t>Կովկասյան էլեկտրահաղորդման ցանց III ծրագիր (ծրագրի 2-րդ փուլ)</t>
  </si>
  <si>
    <t>Ախուրյան գետի ջրային ռեսուրսների ինտեգրված կառավարման ծրագիր, I փուլ</t>
  </si>
  <si>
    <t>Ախուրյան գետի ջրային ռեսուրսների ինտեգրված կառավարման ծրագիր, II փուլ</t>
  </si>
  <si>
    <t>Շրջակա միջավայրի պահպանության ծրագրի ներքո բյուջետային աջակցության վարկ</t>
  </si>
  <si>
    <t>Քաղաքականության վրա հիմնված բազմաոլորտային վարկ (բյուջետային աջակցություն)</t>
  </si>
  <si>
    <t>Ռուսաստանի Դաշնություն</t>
  </si>
  <si>
    <t>Հայկական ատոմակայանի վերականգնման ծրագիր</t>
  </si>
  <si>
    <t>Ռազմական նշանակության արտադրանքի մատակարարումների ֆինանսավորման I ծրագիր</t>
  </si>
  <si>
    <t>Ռազմական նշանակության արտադրանքի մատակարարումների ֆինանսավորման II ծրագիր</t>
  </si>
  <si>
    <t xml:space="preserve">Ֆրանսիա </t>
  </si>
  <si>
    <t>Ֆրանսիա</t>
  </si>
  <si>
    <t>ՀԱԷԿ-ի վառելիքի չոր պահպանման համակարգի վարկ</t>
  </si>
  <si>
    <t>Երևանի ջրամատակարարման և ջրահեռացման բարելավման ծրագիր</t>
  </si>
  <si>
    <t>Վեդու ջրամբարի կառուցման ծրագիր</t>
  </si>
  <si>
    <t>Բյուջետային աջակցության վարկ (Զարգացման քաղաքականության IV վարկի համաֆինանսավորում)</t>
  </si>
  <si>
    <t>Ամերիկայի Միացյալ Նահանգներ</t>
  </si>
  <si>
    <t>ԱՄՆ</t>
  </si>
  <si>
    <t>15 մլն ԱՄՆ դոլար (1995)</t>
  </si>
  <si>
    <t>15 մլն ԱՄՆ դոլար (1996)</t>
  </si>
  <si>
    <t>15 մլն ԱՄՆ դոլար (1997)</t>
  </si>
  <si>
    <t>Ճապոնիա (JICA)</t>
  </si>
  <si>
    <t>Ճապոնիա</t>
  </si>
  <si>
    <t>Էլեկտրաէներգիայի հաղորդման գծերի ծրագիր (I մասնաբաժին)</t>
  </si>
  <si>
    <t>Էլեկտրաէներգիայի հաղորդման գծերի ծրագիր (II մասնաբաժին)</t>
  </si>
  <si>
    <t>Երևանի համակցված շոգեգազային ցիկլով էներգաբլոկի ծրագիր</t>
  </si>
  <si>
    <t>Աբու-Դաբիի Զարգացման Հիմնադրամ</t>
  </si>
  <si>
    <t>Արփա-Սևան թունելի վերականգնման ծրագիր</t>
  </si>
  <si>
    <t>Չինաստանի Արտահանման-Ներմուծման Բանկ</t>
  </si>
  <si>
    <t>Մաքսային զննման տեխնոլոգիաների և սարքավորումների արդիականացման ծրագիր</t>
  </si>
  <si>
    <t>Առևտրային բանկեր</t>
  </si>
  <si>
    <t>ԿԲՍ Բանկ (Բելգիա)</t>
  </si>
  <si>
    <t>Ցիկլոտրոնի ծրագիր</t>
  </si>
  <si>
    <t>Ռայֆայզն Բանկ (Ավստրիա)</t>
  </si>
  <si>
    <t>Ալ. Սպենդիարյանի անվան օպերայի և բալետի ազգային ակադեմիական թատրոնի և Արամ Խաչատրյան համերգասրահների տեխնիկական վերազինման ծրագիր</t>
  </si>
  <si>
    <t>Էռստե Բանկ (Ավստրիա)</t>
  </si>
  <si>
    <t>Արամ Խաչատրյանի անվան ֆիլհարմոնիկ համերգասրահի վերակառուցման ծրագիր (կանխավճար)</t>
  </si>
  <si>
    <t>Արամ Խաչատրյանի անվան ֆիլհարմոնիկ համերգասրահի վերակառուցման ծրագիր</t>
  </si>
  <si>
    <t>Գաբրիել Սունդուկյանի անվան ազգային թատրոնի վերանորոգման ծրագիր</t>
  </si>
  <si>
    <t>ԸՆԴԱՄԵՆԸ</t>
  </si>
  <si>
    <t xml:space="preserve"> Մարում / հետգնում</t>
  </si>
  <si>
    <t>2029թ. մարման ենթակա պետական արտարժութային պարտատոմսեր</t>
  </si>
  <si>
    <t>2031թ. մարման ենթակա պետական արտարժութային պարտատոմսեր</t>
  </si>
  <si>
    <t>Պետական արտարժութային պարտատոմսեր</t>
  </si>
  <si>
    <t>Տոկոսավճարներ (արժեկտրոն և այլ վճարներ)</t>
  </si>
  <si>
    <t>Ընդամենը վճարումներ</t>
  </si>
  <si>
    <t>հազ. դրամ</t>
  </si>
  <si>
    <t>Պարտատոմսի տեսակ և ԱՄՏԾ</t>
  </si>
  <si>
    <t>Տեղաբաշխում</t>
  </si>
  <si>
    <t>Տեղաբաշխումից մուտք</t>
  </si>
  <si>
    <t>Երկարաժամկետ արժեկտրոնային պարտատոմսեր</t>
  </si>
  <si>
    <t>AMGB</t>
  </si>
  <si>
    <t>11</t>
  </si>
  <si>
    <t>Միջնաժամկետ արժեկտրոնային պարտատոմսեր</t>
  </si>
  <si>
    <t>AMGN</t>
  </si>
  <si>
    <t>60</t>
  </si>
  <si>
    <t>36</t>
  </si>
  <si>
    <t>Կարճաժամկետ պարտատոմսեր</t>
  </si>
  <si>
    <t>AMGT</t>
  </si>
  <si>
    <t>Խնայողական արժեկտրոնային պարտատոմսեր</t>
  </si>
  <si>
    <t>AMGS</t>
  </si>
  <si>
    <t>02</t>
  </si>
  <si>
    <t>042232</t>
  </si>
  <si>
    <t>183234</t>
  </si>
  <si>
    <t>28C231</t>
  </si>
  <si>
    <t>042246</t>
  </si>
  <si>
    <t>183248</t>
  </si>
  <si>
    <t>28C241</t>
  </si>
  <si>
    <t>042257</t>
  </si>
  <si>
    <t>183259</t>
  </si>
  <si>
    <t>Մարում / հետգնում</t>
  </si>
  <si>
    <t>20</t>
  </si>
  <si>
    <t>072287</t>
  </si>
  <si>
    <t>172327</t>
  </si>
  <si>
    <t>30</t>
  </si>
  <si>
    <t>163472</t>
  </si>
  <si>
    <t>04</t>
  </si>
  <si>
    <t>08</t>
  </si>
  <si>
    <t>08A237</t>
  </si>
  <si>
    <t>08A247</t>
  </si>
  <si>
    <t>134237</t>
  </si>
  <si>
    <t>14A237</t>
  </si>
  <si>
    <t>164230</t>
  </si>
  <si>
    <t>164242</t>
  </si>
  <si>
    <t>167233</t>
  </si>
  <si>
    <t>167245</t>
  </si>
  <si>
    <t>191233</t>
  </si>
  <si>
    <t>191245</t>
  </si>
  <si>
    <t>211233</t>
  </si>
  <si>
    <t>12</t>
  </si>
  <si>
    <t>048239</t>
  </si>
  <si>
    <t>16B238</t>
  </si>
  <si>
    <t>16B248</t>
  </si>
  <si>
    <t>205235</t>
  </si>
  <si>
    <t>016232</t>
  </si>
  <si>
    <t>016244</t>
  </si>
  <si>
    <t>019236</t>
  </si>
  <si>
    <t>019248</t>
  </si>
  <si>
    <t>043230</t>
  </si>
  <si>
    <t>053235</t>
  </si>
  <si>
    <t>053247</t>
  </si>
  <si>
    <t>08C235</t>
  </si>
  <si>
    <t>159234</t>
  </si>
  <si>
    <t>256238</t>
  </si>
  <si>
    <t>Վարկատու / վարկային ծրագիր</t>
  </si>
  <si>
    <t xml:space="preserve"> ԱՄՆ դոլար</t>
  </si>
  <si>
    <t>Միջազգային կազմակերպությունների գծով</t>
  </si>
  <si>
    <t>այդ թվում`</t>
  </si>
  <si>
    <t>Հիվանդությունների կանխարգելում և վերահսկում ծրագրի լրացուցիչ ֆինանսավորում</t>
  </si>
  <si>
    <t>Վերակառուցման և Զարգացման Եվրոպական Բանկ</t>
  </si>
  <si>
    <t>Հայաստան-Վրաստան սահմանային տարածաշրջանային ճանապարհի (Մ6 Վանաձոր-Բագրատաշեն) բարելավման ծրագիր</t>
  </si>
  <si>
    <t>Հյուսիս-հարավ ճանապարհային միջանցքի ներդրումային ծրագիր - ծրագիր III</t>
  </si>
  <si>
    <t>29A332</t>
  </si>
  <si>
    <t>294276</t>
  </si>
  <si>
    <t>294251</t>
  </si>
  <si>
    <t>015238</t>
  </si>
  <si>
    <t>037232</t>
  </si>
  <si>
    <t>049237</t>
  </si>
  <si>
    <t>317238</t>
  </si>
  <si>
    <t>13B231</t>
  </si>
  <si>
    <t>04C238</t>
  </si>
  <si>
    <t>151249</t>
  </si>
  <si>
    <t>052249</t>
  </si>
  <si>
    <t>043248</t>
  </si>
  <si>
    <t>24B231</t>
  </si>
  <si>
    <t>24B259</t>
  </si>
  <si>
    <t>296236</t>
  </si>
  <si>
    <t>29C238</t>
  </si>
  <si>
    <t>29C247</t>
  </si>
  <si>
    <t>29C256</t>
  </si>
  <si>
    <t>218230</t>
  </si>
  <si>
    <t>212249</t>
  </si>
  <si>
    <t>212252</t>
  </si>
  <si>
    <t>212264</t>
  </si>
  <si>
    <t>309237</t>
  </si>
  <si>
    <t>303246</t>
  </si>
  <si>
    <t>303261</t>
  </si>
  <si>
    <t>133239</t>
  </si>
  <si>
    <t>035236</t>
  </si>
  <si>
    <t>035240</t>
  </si>
  <si>
    <t>035251</t>
  </si>
  <si>
    <t>076230</t>
  </si>
  <si>
    <t>076244</t>
  </si>
  <si>
    <t>076255</t>
  </si>
  <si>
    <t>191239</t>
  </si>
  <si>
    <t>197234</t>
  </si>
  <si>
    <t>197248</t>
  </si>
  <si>
    <t>197259</t>
  </si>
  <si>
    <t>013235</t>
  </si>
  <si>
    <t>019230</t>
  </si>
  <si>
    <t>019244</t>
  </si>
  <si>
    <t>019255</t>
  </si>
  <si>
    <t>184234</t>
  </si>
  <si>
    <t>18A235</t>
  </si>
  <si>
    <t>18A244</t>
  </si>
  <si>
    <t>18A253</t>
  </si>
  <si>
    <t>245233</t>
  </si>
  <si>
    <t>24B240</t>
  </si>
  <si>
    <t>Պետական կառավարման համակարգի արդիականացման IV ծրագիր</t>
  </si>
  <si>
    <t>Օտարերկրյա պետությունների գծով</t>
  </si>
  <si>
    <t>Կրթության բարելավման ծրագրի լրացուցիչ ֆինանսավորում</t>
  </si>
  <si>
    <t>Երևանի ավտոբուսների ծրագիր</t>
  </si>
  <si>
    <t>Երևանի մետրոպոլիտենի վերականգնման II ծրագիր - II մասնաբաժին</t>
  </si>
  <si>
    <t>Ջրային հատվածի համայնքային ենթակառուցվածքների ծրագիր - I մասնաբաժին</t>
  </si>
  <si>
    <t>Ջրային հատվածի համայնքային ենթակառուցվածքների ծրագիր - II մասնաբաժին</t>
  </si>
  <si>
    <t>Ջրային հատվածի համայնքային ենթակառուցվածքների ծրագիր - այլ մասնաբաժիններ</t>
  </si>
  <si>
    <t>Էլեկտրահաղորդման ցանցի վերակառուցման ծրագիր</t>
  </si>
  <si>
    <t>Սեյսմիկ անվտանգության բարելավման ծրագիր</t>
  </si>
  <si>
    <t>Բյուջետային աջակցության վարկ (Հարկաբյուջետային կայունության եւ ֆինանսական շուկաների զարգացման ծրագրի համաֆինանսավորում)</t>
  </si>
  <si>
    <t>31</t>
  </si>
  <si>
    <t>29A504</t>
  </si>
  <si>
    <t>29A522</t>
  </si>
  <si>
    <t>294284</t>
  </si>
  <si>
    <t>294269</t>
  </si>
  <si>
    <t>02A236</t>
  </si>
  <si>
    <t>014249</t>
  </si>
  <si>
    <t>135242</t>
  </si>
  <si>
    <t>036242</t>
  </si>
  <si>
    <t>303259</t>
  </si>
  <si>
    <t>11B232</t>
  </si>
  <si>
    <t>115244</t>
  </si>
  <si>
    <t>115257</t>
  </si>
  <si>
    <t>30C230</t>
  </si>
  <si>
    <t>306249</t>
  </si>
  <si>
    <t>306264</t>
  </si>
  <si>
    <t>034239</t>
  </si>
  <si>
    <t>056232</t>
  </si>
  <si>
    <t>294236</t>
  </si>
  <si>
    <t>294244</t>
  </si>
  <si>
    <t>294235</t>
  </si>
  <si>
    <t>294243</t>
  </si>
  <si>
    <t>294250</t>
  </si>
  <si>
    <t>294268</t>
  </si>
  <si>
    <t>29A235</t>
  </si>
  <si>
    <t>29A250</t>
  </si>
  <si>
    <t>29A276</t>
  </si>
  <si>
    <t>29A292</t>
  </si>
  <si>
    <t>29A316</t>
  </si>
  <si>
    <t>29A366</t>
  </si>
  <si>
    <t>29A374</t>
  </si>
  <si>
    <t>Կանաչ, դիմակայուն և ներառական զարգացման քաղաքականության վարկ</t>
  </si>
  <si>
    <t>Հյուսիս-հարավ ճանապարհային միջանցք - IV մասնաբաժին</t>
  </si>
  <si>
    <t>*Հայաստան-Վրաստան սահմանային տարածաշրջանային ճանապարհի (Մ6 Վանաձոր-Բագրատաշեն) բարելավման ծրագիր</t>
  </si>
  <si>
    <t xml:space="preserve">*համաձայն Ասիական Զարգացման Բանկի կողմից սահմանված ընթացակարգի, Հայաստանի Հանրապետության և Ասիական Զարգացման Բանկի միջև ստորագրված վերոհիշյալ վարկային համաձայնագրերի գծով վճարման ենթակա տոկոսավճարների չափով նվազեցվել է ծրագրերի իրականացման ընթացքում վճարվելիք տոկոսավճարները ֆինանսավորելու համար վարկային համաձայնագրով սահմանված համապատասխան ծախսային կատեգորիայի գումարը (փոխարկումը կատարվել է հիմք ընդունելով գանձման օրվա դրությամբ արժութային շուկայում ձևավորված ԱՄՆ դոլար/ՀՀ դրամ միջին փոխարժեքները):    </t>
  </si>
  <si>
    <t>306252</t>
  </si>
  <si>
    <t>222240</t>
  </si>
  <si>
    <t>228245</t>
  </si>
  <si>
    <t>228258</t>
  </si>
  <si>
    <t>228260</t>
  </si>
  <si>
    <t>017242</t>
  </si>
  <si>
    <t>128247</t>
  </si>
  <si>
    <t>029247</t>
  </si>
  <si>
    <t>115269</t>
  </si>
  <si>
    <t>Հարկաբյուջետային կայունության և ֆինանսական շուկայի զարգացման ծրագիր - ենթածրագիր 1</t>
  </si>
  <si>
    <t>2025թ. մարման ենթակա պետական արտարժութային պարտատոմսեր*</t>
  </si>
  <si>
    <t>2023 թվականի հունվար-դեկտեմբեր ամիսների ընթացքում ՀՀ պետական գանձապետական պարտատոմսերի տեղաբաշխումների և տեղաբաշխումներից մուտքերի վերաբերյալ</t>
  </si>
  <si>
    <t xml:space="preserve">2023 թվականի հունվար-դեկտեմբեր ամիսների ընթացքում ՀՀ պետական բյուջեից պետական գանձապետական պարտատոմսերի մարման/հետգնման և սպասարկման գծով կատարված վճարումների վերաբերյալ </t>
  </si>
  <si>
    <t>283242</t>
  </si>
  <si>
    <t>289247</t>
  </si>
  <si>
    <t>289250</t>
  </si>
  <si>
    <t>289262</t>
  </si>
  <si>
    <t>309243</t>
  </si>
  <si>
    <t>04B248</t>
  </si>
  <si>
    <t>02C240</t>
  </si>
  <si>
    <t>075242</t>
  </si>
  <si>
    <t>07B244</t>
  </si>
  <si>
    <t>07B252</t>
  </si>
  <si>
    <t>07B262</t>
  </si>
  <si>
    <t>266247</t>
  </si>
  <si>
    <t>26C242</t>
  </si>
  <si>
    <t>26C250</t>
  </si>
  <si>
    <t>26C260</t>
  </si>
  <si>
    <t>2023 թվականի հունվար-դեկտեմբեր ամիսների ընթացքում միջազգային կազմակերպությունների, օտարերկրյա պետությունների և առևտրային բանկերի կողմից ՀՀ կառավարությանը տրամադրված վարկերի գծով կատարված մասհանումների վերաբերյալ*</t>
  </si>
  <si>
    <t>Հյուսիս-հարավ ճանապարհային միջանցք - V մասնաբաժին</t>
  </si>
  <si>
    <t>Կանաչ, դիմակայուն և ներառական զարգացման ծրագիր</t>
  </si>
  <si>
    <t>* Տվյալները նախնական են:</t>
  </si>
  <si>
    <t xml:space="preserve">Եվրոպական Ներդրումային Բանկ </t>
  </si>
  <si>
    <t>Նավթ Արտահանող Երկրների Կազմակերպության (ՕՊԵԿ) Միջազգային Զարգացման Հիմնադրամ</t>
  </si>
  <si>
    <t>2023 թվականի հունվար-դեկտեմբեր ամիսների ընթացքում ՀՀ պետական բյուջեից միջազգային կազմակերպությունների, օտարերկրյա պետությունների և առևտրային բանկերի կողմից ՀՀ կառավարությանը տրամադրված վարկերի մարման և սպասարկման վերաբերյալ</t>
  </si>
  <si>
    <t xml:space="preserve">2023 թվականի ընթացքում ՀՀ պետական բյուջեից պետական արտարժութային պարտատոմսերի մարման (հետգնման) և սպասարկման գծով կատարված վճարումների վերաբերյալ </t>
  </si>
  <si>
    <t>* 2025թ. մարվող արտարժութային պարտատոմսերից 186.834 մլն ԱՄՆ դոլար հետգնվել է 02.10.2023թ, որի գծով փաստացի վճարումներն իրականացվել են 29.09.2023թ.</t>
  </si>
  <si>
    <t>Երկարաժամկետ արժեկտրոնային պարտատոմսեր*</t>
  </si>
  <si>
    <t>*Ներառված է ՀՀ կառավարության 2023 թվականի դեկտեմբերի 28-ի N 2326-Ն որոշման համաձայն առանձին ֆինանսական կազմակերպությունների դրամական պահանջների (գույքային իրավունքների) զիջման դիմաց 206,357,605,000.00 դրամ անվանական արժեքով ուղղակի տեղաբաշխված AMGB1129A332 պարտատոմսը: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</si>
</sst>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$-409]* #,##0.00_ ;_-[$$-409]* \-#,##0.00\ ;_-[$$-409]* &quot;-&quot;??_ ;_-@_ "/>
    <numFmt numFmtId="167" formatCode="General_)"/>
    <numFmt numFmtId="168" formatCode="_(* #,##0.0_);_(* \(#,##0.0\);_(* &quot;-&quot;??_);_(@_)"/>
    <numFmt numFmtId="169" formatCode="_(&quot;$&quot;* #,##0.0_);_(&quot;$&quot;* \(#,##0.0\);_(&quot;$&quot;* &quot;-&quot;??_);_(@_)"/>
    <numFmt numFmtId="170" formatCode="_([$$-409]* #,##0.00_);_([$$-409]* \(#,##0.00\);_([$$-409]* &quot;-&quot;??_);_(@_)"/>
    <numFmt numFmtId="171" formatCode="_(* #,##0.0_);_(* \(#,##0.0\);_(* &quot;-&quot;?_);_(@_)"/>
    <numFmt numFmtId="172" formatCode="_-[$$-409]* #,##0.0_ ;_-[$$-409]* \-#,##0.0\ ;_-[$$-409]* &quot;-&quot;??_ ;_-@_ "/>
    <numFmt numFmtId="173" formatCode="_([$$-409]* #,##0.0_);_([$$-409]* \(#,##0.0\);_([$$-409]* &quot;-&quot;?_);_(@_)"/>
    <numFmt numFmtId="174" formatCode="_(* #,##0.0000_);_(* \(#,##0.0000\);_(* &quot;-&quot;??_);_(@_)"/>
  </numFmts>
  <fonts count="77">
    <font>
      <sz val="10"/>
      <name val="Arial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GHEA Grapalat"/>
      <family val="3"/>
    </font>
    <font>
      <i/>
      <sz val="10"/>
      <name val="GHEA Grapalat"/>
      <family val="3"/>
    </font>
    <font>
      <sz val="10"/>
      <name val="Arial"/>
      <family val="2"/>
    </font>
    <font>
      <b/>
      <sz val="12"/>
      <name val="GHEA Grapalat"/>
      <family val="3"/>
    </font>
    <font>
      <i/>
      <sz val="12"/>
      <name val="GHEA Grapalat"/>
      <family val="3"/>
    </font>
    <font>
      <i/>
      <sz val="10"/>
      <color indexed="8"/>
      <name val="GHEA Grapalat"/>
      <family val="3"/>
    </font>
    <font>
      <b/>
      <i/>
      <sz val="10"/>
      <name val="GHEA Grapalat"/>
      <family val="3"/>
    </font>
    <font>
      <sz val="10"/>
      <color rgb="FFFF0000"/>
      <name val="GHEA Grapalat"/>
      <family val="3"/>
    </font>
    <font>
      <b/>
      <sz val="10"/>
      <name val="GHEA Grapalat"/>
      <family val="3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0"/>
      <name val="Arial Armenian"/>
      <family val="2"/>
    </font>
    <font>
      <sz val="10"/>
      <name val="Times Armenian"/>
      <family val="1"/>
    </font>
    <font>
      <sz val="11"/>
      <color theme="1"/>
      <name val="GHEA Grapalat"/>
      <family val="2"/>
    </font>
    <font>
      <sz val="10"/>
      <name val="Arial"/>
      <family val="2"/>
      <charset val="204"/>
    </font>
    <font>
      <u/>
      <sz val="10"/>
      <color theme="10"/>
      <name val="Arial"/>
      <family val="2"/>
    </font>
    <font>
      <sz val="18"/>
      <name val="Times New Roman"/>
      <family val="1"/>
      <charset val="204"/>
    </font>
    <font>
      <b/>
      <sz val="1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 LatArm"/>
      <family val="2"/>
    </font>
    <font>
      <sz val="10"/>
      <name val="Arial Cyr"/>
      <family val="2"/>
    </font>
    <font>
      <sz val="10"/>
      <color theme="1"/>
      <name val="Arial Armenian"/>
      <family val="2"/>
    </font>
    <font>
      <sz val="10"/>
      <color rgb="FF000000"/>
      <name val="Arial"/>
      <family val="2"/>
    </font>
    <font>
      <sz val="12"/>
      <name val="Times Armenian"/>
      <family val="1"/>
    </font>
    <font>
      <sz val="10"/>
      <color indexed="8"/>
      <name val="MS Sans Serif"/>
      <family val="2"/>
    </font>
    <font>
      <sz val="10"/>
      <name val="Arial Cyr"/>
      <family val="2"/>
      <charset val="204"/>
    </font>
    <font>
      <sz val="11"/>
      <color indexed="62"/>
      <name val="Calibri"/>
      <family val="2"/>
      <charset val="1"/>
    </font>
    <font>
      <b/>
      <sz val="11"/>
      <color indexed="63"/>
      <name val="Calibri"/>
      <family val="2"/>
      <charset val="1"/>
    </font>
    <font>
      <b/>
      <sz val="11"/>
      <color indexed="52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0"/>
      <color indexed="12"/>
      <name val="Arial Cyr"/>
      <family val="2"/>
      <charset val="204"/>
    </font>
    <font>
      <b/>
      <sz val="11"/>
      <color indexed="8"/>
      <name val="Calibri"/>
      <family val="2"/>
      <charset val="1"/>
    </font>
    <font>
      <b/>
      <sz val="11"/>
      <color indexed="9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indexed="60"/>
      <name val="Calibri"/>
      <family val="2"/>
      <charset val="1"/>
    </font>
    <font>
      <sz val="11"/>
      <color indexed="20"/>
      <name val="Calibri"/>
      <family val="2"/>
      <charset val="1"/>
    </font>
    <font>
      <i/>
      <sz val="11"/>
      <color indexed="23"/>
      <name val="Calibri"/>
      <family val="2"/>
      <charset val="1"/>
    </font>
    <font>
      <sz val="11"/>
      <color indexed="52"/>
      <name val="Calibri"/>
      <family val="2"/>
      <charset val="1"/>
    </font>
    <font>
      <sz val="11"/>
      <color indexed="10"/>
      <name val="Calibri"/>
      <family val="2"/>
      <charset val="1"/>
    </font>
    <font>
      <sz val="11"/>
      <color indexed="17"/>
      <name val="Calibri"/>
      <family val="2"/>
      <charset val="1"/>
    </font>
    <font>
      <sz val="16"/>
      <name val="GHEA Grapalat"/>
      <family val="3"/>
    </font>
    <font>
      <sz val="8"/>
      <name val="Arial Armenian"/>
      <family val="2"/>
    </font>
    <font>
      <i/>
      <sz val="9"/>
      <color rgb="FFFF0000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i/>
      <sz val="11"/>
      <name val="GHEA Grapalat"/>
      <family val="3"/>
    </font>
    <font>
      <sz val="12"/>
      <name val="GHEA Grapalat"/>
      <family val="3"/>
    </font>
    <font>
      <b/>
      <i/>
      <sz val="10"/>
      <color indexed="8"/>
      <name val="GHEA Grapalat"/>
      <family val="3"/>
    </font>
    <font>
      <i/>
      <sz val="10"/>
      <color rgb="FF000000"/>
      <name val="GHEA Grapalat"/>
      <family val="3"/>
    </font>
    <font>
      <sz val="10"/>
      <name val="Arial"/>
      <family val="2"/>
    </font>
    <font>
      <i/>
      <sz val="8"/>
      <color indexed="8"/>
      <name val="GHEA Grapalat"/>
      <family val="3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90">
    <xf numFmtId="0" fontId="0" fillId="0" borderId="0"/>
    <xf numFmtId="0" fontId="19" fillId="0" borderId="0"/>
    <xf numFmtId="165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7" borderId="0" applyNumberFormat="0" applyBorder="0" applyAlignment="0" applyProtection="0"/>
    <xf numFmtId="0" fontId="28" fillId="3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39" borderId="0" applyNumberFormat="0" applyBorder="0" applyAlignment="0" applyProtection="0"/>
    <xf numFmtId="0" fontId="28" fillId="36" borderId="0" applyNumberFormat="0" applyBorder="0" applyAlignment="0" applyProtection="0"/>
    <xf numFmtId="0" fontId="28" fillId="40" borderId="0" applyNumberFormat="0" applyBorder="0" applyAlignment="0" applyProtection="0"/>
    <xf numFmtId="0" fontId="28" fillId="4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39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4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5" fillId="44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29" fillId="45" borderId="0" applyNumberFormat="0" applyBorder="0" applyAlignment="0" applyProtection="0"/>
    <xf numFmtId="0" fontId="29" fillId="41" borderId="0" applyNumberFormat="0" applyBorder="0" applyAlignment="0" applyProtection="0"/>
    <xf numFmtId="0" fontId="29" fillId="39" borderId="0" applyNumberFormat="0" applyBorder="0" applyAlignment="0" applyProtection="0"/>
    <xf numFmtId="0" fontId="29" fillId="43" borderId="0" applyNumberFormat="0" applyBorder="0" applyAlignment="0" applyProtection="0"/>
    <xf numFmtId="0" fontId="29" fillId="46" borderId="0" applyNumberFormat="0" applyBorder="0" applyAlignment="0" applyProtection="0"/>
    <xf numFmtId="0" fontId="29" fillId="44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6" borderId="4" applyNumberFormat="0" applyAlignment="0" applyProtection="0"/>
    <xf numFmtId="0" fontId="9" fillId="6" borderId="4" applyNumberFormat="0" applyAlignment="0" applyProtection="0"/>
    <xf numFmtId="0" fontId="11" fillId="7" borderId="7" applyNumberFormat="0" applyAlignment="0" applyProtection="0"/>
    <xf numFmtId="0" fontId="11" fillId="7" borderId="7" applyNumberFormat="0" applyAlignment="0" applyProtection="0"/>
    <xf numFmtId="165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/>
    <xf numFmtId="0" fontId="7" fillId="5" borderId="4" applyNumberFormat="0" applyAlignment="0" applyProtection="0"/>
    <xf numFmtId="0" fontId="7" fillId="5" borderId="4" applyNumberFormat="0" applyAlignment="0" applyProtection="0"/>
    <xf numFmtId="38" fontId="36" fillId="0" borderId="0"/>
    <xf numFmtId="38" fontId="37" fillId="0" borderId="0"/>
    <xf numFmtId="38" fontId="38" fillId="0" borderId="0"/>
    <xf numFmtId="38" fontId="39" fillId="0" borderId="0"/>
    <xf numFmtId="0" fontId="40" fillId="0" borderId="0"/>
    <xf numFmtId="0" fontId="40" fillId="0" borderId="0"/>
    <xf numFmtId="0" fontId="41" fillId="0" borderId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42" fillId="0" borderId="0"/>
    <xf numFmtId="0" fontId="31" fillId="0" borderId="0"/>
    <xf numFmtId="0" fontId="34" fillId="0" borderId="0"/>
    <xf numFmtId="0" fontId="32" fillId="0" borderId="0"/>
    <xf numFmtId="0" fontId="19" fillId="0" borderId="0"/>
    <xf numFmtId="0" fontId="19" fillId="0" borderId="0"/>
    <xf numFmtId="0" fontId="3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3" fillId="0" borderId="0"/>
    <xf numFmtId="0" fontId="31" fillId="0" borderId="0"/>
    <xf numFmtId="0" fontId="31" fillId="0" borderId="0"/>
    <xf numFmtId="0" fontId="44" fillId="0" borderId="0"/>
    <xf numFmtId="0" fontId="19" fillId="0" borderId="0"/>
    <xf numFmtId="0" fontId="1" fillId="0" borderId="0"/>
    <xf numFmtId="0" fontId="31" fillId="0" borderId="0"/>
    <xf numFmtId="0" fontId="31" fillId="0" borderId="0"/>
    <xf numFmtId="0" fontId="1" fillId="0" borderId="0"/>
    <xf numFmtId="0" fontId="19" fillId="0" borderId="0">
      <alignment shrinkToFit="1"/>
    </xf>
    <xf numFmtId="0" fontId="1" fillId="0" borderId="0"/>
    <xf numFmtId="0" fontId="31" fillId="0" borderId="0"/>
    <xf numFmtId="0" fontId="31" fillId="0" borderId="0"/>
    <xf numFmtId="0" fontId="1" fillId="0" borderId="0"/>
    <xf numFmtId="0" fontId="19" fillId="0" borderId="0"/>
    <xf numFmtId="0" fontId="19" fillId="0" borderId="0"/>
    <xf numFmtId="0" fontId="19" fillId="0" borderId="0">
      <alignment shrinkToFit="1"/>
    </xf>
    <xf numFmtId="0" fontId="19" fillId="0" borderId="0"/>
    <xf numFmtId="0" fontId="19" fillId="0" borderId="0">
      <alignment shrinkToFit="1"/>
    </xf>
    <xf numFmtId="0" fontId="19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45" fillId="0" borderId="0"/>
    <xf numFmtId="0" fontId="46" fillId="0" borderId="0"/>
    <xf numFmtId="0" fontId="45" fillId="0" borderId="0"/>
    <xf numFmtId="0" fontId="19" fillId="0" borderId="0"/>
    <xf numFmtId="0" fontId="32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44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1" fillId="0" borderId="0"/>
    <xf numFmtId="0" fontId="19" fillId="0" borderId="0"/>
    <xf numFmtId="0" fontId="33" fillId="0" borderId="0"/>
    <xf numFmtId="0" fontId="33" fillId="0" borderId="0"/>
    <xf numFmtId="0" fontId="34" fillId="0" borderId="0"/>
    <xf numFmtId="0" fontId="31" fillId="0" borderId="0"/>
    <xf numFmtId="0" fontId="1" fillId="0" borderId="0"/>
    <xf numFmtId="0" fontId="31" fillId="0" borderId="0"/>
    <xf numFmtId="0" fontId="44" fillId="0" borderId="0"/>
    <xf numFmtId="0" fontId="31" fillId="0" borderId="0"/>
    <xf numFmtId="0" fontId="30" fillId="0" borderId="0"/>
    <xf numFmtId="0" fontId="30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1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30" fillId="8" borderId="8" applyNumberFormat="0" applyFont="0" applyAlignment="0" applyProtection="0"/>
    <xf numFmtId="0" fontId="8" fillId="6" borderId="5" applyNumberFormat="0" applyAlignment="0" applyProtection="0"/>
    <xf numFmtId="0" fontId="8" fillId="6" borderId="5" applyNumberFormat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48" fillId="0" borderId="0"/>
    <xf numFmtId="0" fontId="26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47" borderId="0" applyNumberFormat="0" applyBorder="0" applyAlignment="0" applyProtection="0"/>
    <xf numFmtId="0" fontId="29" fillId="48" borderId="0" applyNumberFormat="0" applyBorder="0" applyAlignment="0" applyProtection="0"/>
    <xf numFmtId="0" fontId="29" fillId="49" borderId="0" applyNumberFormat="0" applyBorder="0" applyAlignment="0" applyProtection="0"/>
    <xf numFmtId="0" fontId="29" fillId="43" borderId="0" applyNumberFormat="0" applyBorder="0" applyAlignment="0" applyProtection="0"/>
    <xf numFmtId="0" fontId="29" fillId="46" borderId="0" applyNumberFormat="0" applyBorder="0" applyAlignment="0" applyProtection="0"/>
    <xf numFmtId="0" fontId="29" fillId="50" borderId="0" applyNumberFormat="0" applyBorder="0" applyAlignment="0" applyProtection="0"/>
    <xf numFmtId="167" fontId="49" fillId="0" borderId="23">
      <protection locked="0"/>
    </xf>
    <xf numFmtId="0" fontId="50" fillId="38" borderId="24" applyNumberFormat="0" applyAlignment="0" applyProtection="0"/>
    <xf numFmtId="0" fontId="51" fillId="51" borderId="25" applyNumberFormat="0" applyAlignment="0" applyProtection="0"/>
    <xf numFmtId="0" fontId="52" fillId="51" borderId="24" applyNumberFormat="0" applyAlignment="0" applyProtection="0"/>
    <xf numFmtId="0" fontId="53" fillId="0" borderId="26" applyNumberFormat="0" applyFill="0" applyAlignment="0" applyProtection="0"/>
    <xf numFmtId="0" fontId="54" fillId="0" borderId="27" applyNumberFormat="0" applyFill="0" applyAlignment="0" applyProtection="0"/>
    <xf numFmtId="0" fontId="55" fillId="0" borderId="28" applyNumberFormat="0" applyFill="0" applyAlignment="0" applyProtection="0"/>
    <xf numFmtId="0" fontId="55" fillId="0" borderId="0" applyNumberFormat="0" applyFill="0" applyBorder="0" applyAlignment="0" applyProtection="0"/>
    <xf numFmtId="167" fontId="56" fillId="52" borderId="23"/>
    <xf numFmtId="0" fontId="57" fillId="0" borderId="29" applyNumberFormat="0" applyFill="0" applyAlignment="0" applyProtection="0"/>
    <xf numFmtId="0" fontId="58" fillId="53" borderId="30" applyNumberFormat="0" applyAlignment="0" applyProtection="0"/>
    <xf numFmtId="0" fontId="59" fillId="0" borderId="0" applyNumberFormat="0" applyFill="0" applyBorder="0" applyAlignment="0" applyProtection="0"/>
    <xf numFmtId="0" fontId="60" fillId="54" borderId="0" applyNumberFormat="0" applyBorder="0" applyAlignment="0" applyProtection="0"/>
    <xf numFmtId="0" fontId="19" fillId="0" borderId="0"/>
    <xf numFmtId="0" fontId="30" fillId="0" borderId="0"/>
    <xf numFmtId="0" fontId="30" fillId="0" borderId="0"/>
    <xf numFmtId="0" fontId="61" fillId="34" borderId="0" applyNumberFormat="0" applyBorder="0" applyAlignment="0" applyProtection="0"/>
    <xf numFmtId="0" fontId="62" fillId="0" borderId="0" applyNumberFormat="0" applyFill="0" applyBorder="0" applyAlignment="0" applyProtection="0"/>
    <xf numFmtId="0" fontId="34" fillId="55" borderId="31" applyNumberFormat="0" applyFont="0" applyAlignment="0" applyProtection="0"/>
    <xf numFmtId="0" fontId="63" fillId="0" borderId="32" applyNumberFormat="0" applyFill="0" applyAlignment="0" applyProtection="0"/>
    <xf numFmtId="0" fontId="64" fillId="0" borderId="0" applyNumberFormat="0" applyFill="0" applyBorder="0" applyAlignment="0" applyProtection="0"/>
    <xf numFmtId="165" fontId="1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19" fillId="0" borderId="0" applyFont="0" applyFill="0" applyBorder="0" applyAlignment="0" applyProtection="0"/>
    <xf numFmtId="0" fontId="65" fillId="35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164" fontId="19" fillId="0" borderId="0" applyFont="0" applyFill="0" applyBorder="0" applyAlignment="0" applyProtection="0"/>
    <xf numFmtId="0" fontId="67" fillId="0" borderId="0"/>
    <xf numFmtId="0" fontId="16" fillId="0" borderId="0"/>
    <xf numFmtId="165" fontId="16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165" fontId="16" fillId="0" borderId="0" applyFont="0" applyFill="0" applyBorder="0" applyAlignment="0" applyProtection="0"/>
    <xf numFmtId="165" fontId="75" fillId="0" borderId="0" applyFont="0" applyFill="0" applyBorder="0" applyAlignment="0" applyProtection="0"/>
  </cellStyleXfs>
  <cellXfs count="226">
    <xf numFmtId="0" fontId="0" fillId="0" borderId="0" xfId="0"/>
    <xf numFmtId="0" fontId="17" fillId="0" borderId="0" xfId="0" applyFont="1"/>
    <xf numFmtId="0" fontId="17" fillId="0" borderId="0" xfId="1" applyFont="1" applyAlignment="1">
      <alignment vertical="center"/>
    </xf>
    <xf numFmtId="0" fontId="17" fillId="0" borderId="0" xfId="1" applyFont="1"/>
    <xf numFmtId="0" fontId="17" fillId="0" borderId="15" xfId="1" applyFont="1" applyBorder="1" applyAlignment="1">
      <alignment horizontal="center" vertical="center"/>
    </xf>
    <xf numFmtId="49" fontId="17" fillId="0" borderId="16" xfId="0" applyNumberFormat="1" applyFont="1" applyBorder="1" applyAlignment="1">
      <alignment horizontal="left" vertical="center" wrapText="1"/>
    </xf>
    <xf numFmtId="165" fontId="24" fillId="0" borderId="0" xfId="2" applyFont="1" applyFill="1" applyBorder="1"/>
    <xf numFmtId="0" fontId="17" fillId="0" borderId="0" xfId="1" applyFont="1" applyAlignment="1">
      <alignment vertical="center" wrapText="1"/>
    </xf>
    <xf numFmtId="165" fontId="22" fillId="56" borderId="14" xfId="2" applyFont="1" applyFill="1" applyBorder="1" applyAlignment="1">
      <alignment horizontal="center" vertical="center" wrapText="1"/>
    </xf>
    <xf numFmtId="165" fontId="22" fillId="56" borderId="14" xfId="2" applyFont="1" applyFill="1" applyBorder="1" applyAlignment="1">
      <alignment horizontal="center" vertical="center"/>
    </xf>
    <xf numFmtId="165" fontId="22" fillId="56" borderId="33" xfId="2" applyFont="1" applyFill="1" applyBorder="1" applyAlignment="1">
      <alignment horizontal="center" vertical="center"/>
    </xf>
    <xf numFmtId="168" fontId="23" fillId="56" borderId="22" xfId="2" applyNumberFormat="1" applyFont="1" applyFill="1" applyBorder="1" applyAlignment="1">
      <alignment horizontal="center" vertical="center"/>
    </xf>
    <xf numFmtId="165" fontId="22" fillId="57" borderId="16" xfId="2" applyFont="1" applyFill="1" applyBorder="1" applyAlignment="1">
      <alignment horizontal="center" vertical="center"/>
    </xf>
    <xf numFmtId="165" fontId="22" fillId="57" borderId="16" xfId="2" applyFont="1" applyFill="1" applyBorder="1" applyAlignment="1">
      <alignment horizontal="center" vertical="center" wrapText="1"/>
    </xf>
    <xf numFmtId="0" fontId="23" fillId="57" borderId="15" xfId="1" applyFont="1" applyFill="1" applyBorder="1" applyAlignment="1">
      <alignment horizontal="center" vertical="center"/>
    </xf>
    <xf numFmtId="170" fontId="24" fillId="0" borderId="0" xfId="2" applyNumberFormat="1" applyFont="1" applyFill="1" applyBorder="1"/>
    <xf numFmtId="0" fontId="68" fillId="0" borderId="0" xfId="1" applyFont="1"/>
    <xf numFmtId="0" fontId="24" fillId="0" borderId="0" xfId="1" applyFont="1"/>
    <xf numFmtId="171" fontId="17" fillId="0" borderId="0" xfId="2" applyNumberFormat="1" applyFont="1" applyFill="1" applyBorder="1" applyAlignment="1">
      <alignment vertical="center"/>
    </xf>
    <xf numFmtId="0" fontId="66" fillId="0" borderId="0" xfId="1" applyFont="1" applyAlignment="1">
      <alignment vertical="center"/>
    </xf>
    <xf numFmtId="165" fontId="17" fillId="0" borderId="16" xfId="266" applyNumberFormat="1" applyFont="1" applyFill="1" applyBorder="1" applyAlignment="1">
      <alignment horizontal="left" vertical="center" wrapText="1" indent="1"/>
    </xf>
    <xf numFmtId="164" fontId="17" fillId="0" borderId="16" xfId="266" applyFont="1" applyFill="1" applyBorder="1" applyAlignment="1">
      <alignment horizontal="left" vertical="center" wrapText="1" indent="1"/>
    </xf>
    <xf numFmtId="0" fontId="17" fillId="0" borderId="16" xfId="1" applyFont="1" applyBorder="1" applyAlignment="1">
      <alignment horizontal="left" vertical="center" wrapText="1" indent="1"/>
    </xf>
    <xf numFmtId="165" fontId="17" fillId="0" borderId="17" xfId="266" applyNumberFormat="1" applyFont="1" applyFill="1" applyBorder="1" applyAlignment="1">
      <alignment horizontal="left" vertical="center" wrapText="1" indent="1"/>
    </xf>
    <xf numFmtId="165" fontId="22" fillId="57" borderId="17" xfId="2" applyFont="1" applyFill="1" applyBorder="1" applyAlignment="1">
      <alignment horizontal="center" vertical="center"/>
    </xf>
    <xf numFmtId="165" fontId="17" fillId="0" borderId="0" xfId="2" applyFont="1" applyFill="1" applyBorder="1"/>
    <xf numFmtId="0" fontId="21" fillId="0" borderId="0" xfId="350" applyFont="1" applyAlignment="1">
      <alignment horizontal="center" vertical="center" wrapText="1"/>
    </xf>
    <xf numFmtId="169" fontId="23" fillId="56" borderId="21" xfId="266" applyNumberFormat="1" applyFont="1" applyFill="1" applyBorder="1" applyAlignment="1">
      <alignment horizontal="center" vertical="center"/>
    </xf>
    <xf numFmtId="168" fontId="23" fillId="56" borderId="21" xfId="2" applyNumberFormat="1" applyFont="1" applyFill="1" applyBorder="1" applyAlignment="1">
      <alignment horizontal="center" vertical="center"/>
    </xf>
    <xf numFmtId="170" fontId="17" fillId="0" borderId="0" xfId="2" applyNumberFormat="1" applyFont="1" applyFill="1" applyBorder="1"/>
    <xf numFmtId="0" fontId="20" fillId="0" borderId="0" xfId="350" applyFont="1" applyAlignment="1">
      <alignment horizontal="center" vertical="center"/>
    </xf>
    <xf numFmtId="0" fontId="70" fillId="0" borderId="0" xfId="483" applyFont="1" applyAlignment="1">
      <alignment vertical="center" wrapText="1"/>
    </xf>
    <xf numFmtId="0" fontId="69" fillId="0" borderId="0" xfId="483" applyFont="1" applyAlignment="1">
      <alignment horizontal="center" vertical="center" wrapText="1"/>
    </xf>
    <xf numFmtId="0" fontId="71" fillId="0" borderId="0" xfId="483" applyFont="1" applyAlignment="1">
      <alignment horizontal="center" vertical="center" wrapText="1"/>
    </xf>
    <xf numFmtId="0" fontId="69" fillId="0" borderId="0" xfId="483" applyFont="1" applyAlignment="1">
      <alignment vertical="center" wrapText="1"/>
    </xf>
    <xf numFmtId="165" fontId="70" fillId="0" borderId="0" xfId="484" applyFont="1" applyFill="1" applyBorder="1" applyAlignment="1">
      <alignment vertical="center" wrapText="1"/>
    </xf>
    <xf numFmtId="0" fontId="18" fillId="56" borderId="10" xfId="483" applyFont="1" applyFill="1" applyBorder="1" applyAlignment="1">
      <alignment horizontal="center" vertical="center" wrapText="1"/>
    </xf>
    <xf numFmtId="165" fontId="18" fillId="56" borderId="11" xfId="484" applyFont="1" applyFill="1" applyBorder="1" applyAlignment="1">
      <alignment horizontal="center" vertical="center" wrapText="1"/>
    </xf>
    <xf numFmtId="14" fontId="18" fillId="56" borderId="12" xfId="483" applyNumberFormat="1" applyFont="1" applyFill="1" applyBorder="1" applyAlignment="1">
      <alignment horizontal="center" vertical="center" wrapText="1"/>
    </xf>
    <xf numFmtId="0" fontId="17" fillId="0" borderId="0" xfId="483" applyFont="1" applyAlignment="1">
      <alignment horizontal="center" vertical="center" wrapText="1"/>
    </xf>
    <xf numFmtId="168" fontId="25" fillId="0" borderId="16" xfId="484" applyNumberFormat="1" applyFont="1" applyFill="1" applyBorder="1" applyAlignment="1">
      <alignment vertical="center" wrapText="1"/>
    </xf>
    <xf numFmtId="168" fontId="25" fillId="0" borderId="17" xfId="484" applyNumberFormat="1" applyFont="1" applyFill="1" applyBorder="1" applyAlignment="1">
      <alignment vertical="center" wrapText="1"/>
    </xf>
    <xf numFmtId="0" fontId="17" fillId="0" borderId="15" xfId="483" applyFont="1" applyBorder="1" applyAlignment="1">
      <alignment horizontal="center" vertical="center" wrapText="1"/>
    </xf>
    <xf numFmtId="0" fontId="17" fillId="0" borderId="16" xfId="483" applyFont="1" applyBorder="1" applyAlignment="1">
      <alignment horizontal="right" vertical="center" wrapText="1"/>
    </xf>
    <xf numFmtId="49" fontId="17" fillId="0" borderId="16" xfId="483" applyNumberFormat="1" applyFont="1" applyBorder="1" applyAlignment="1">
      <alignment horizontal="center" vertical="center" wrapText="1"/>
    </xf>
    <xf numFmtId="0" fontId="17" fillId="0" borderId="16" xfId="483" applyFont="1" applyBorder="1" applyAlignment="1">
      <alignment horizontal="left" vertical="center" wrapText="1"/>
    </xf>
    <xf numFmtId="168" fontId="17" fillId="0" borderId="16" xfId="484" applyNumberFormat="1" applyFont="1" applyFill="1" applyBorder="1" applyAlignment="1">
      <alignment horizontal="center" vertical="center" wrapText="1"/>
    </xf>
    <xf numFmtId="168" fontId="17" fillId="0" borderId="17" xfId="484" applyNumberFormat="1" applyFont="1" applyFill="1" applyBorder="1" applyAlignment="1">
      <alignment horizontal="center" vertical="center" wrapText="1"/>
    </xf>
    <xf numFmtId="165" fontId="17" fillId="0" borderId="0" xfId="483" applyNumberFormat="1" applyFont="1" applyAlignment="1">
      <alignment vertical="center" wrapText="1"/>
    </xf>
    <xf numFmtId="0" fontId="17" fillId="0" borderId="0" xfId="483" applyFont="1" applyAlignment="1">
      <alignment vertical="center" wrapText="1"/>
    </xf>
    <xf numFmtId="49" fontId="17" fillId="0" borderId="16" xfId="483" applyNumberFormat="1" applyFont="1" applyBorder="1" applyAlignment="1">
      <alignment horizontal="left" vertical="center" wrapText="1"/>
    </xf>
    <xf numFmtId="168" fontId="25" fillId="56" borderId="21" xfId="484" applyNumberFormat="1" applyFont="1" applyFill="1" applyBorder="1" applyAlignment="1">
      <alignment vertical="center" wrapText="1"/>
    </xf>
    <xf numFmtId="168" fontId="25" fillId="56" borderId="22" xfId="484" applyNumberFormat="1" applyFont="1" applyFill="1" applyBorder="1" applyAlignment="1">
      <alignment vertical="center" wrapText="1"/>
    </xf>
    <xf numFmtId="0" fontId="17" fillId="0" borderId="0" xfId="483" applyFont="1" applyAlignment="1">
      <alignment horizontal="right" vertical="center" wrapText="1"/>
    </xf>
    <xf numFmtId="0" fontId="17" fillId="0" borderId="0" xfId="483" applyFont="1" applyAlignment="1">
      <alignment horizontal="left" vertical="center" wrapText="1"/>
    </xf>
    <xf numFmtId="165" fontId="17" fillId="0" borderId="0" xfId="484" applyFont="1" applyFill="1" applyBorder="1" applyAlignment="1">
      <alignment horizontal="center" vertical="center" wrapText="1"/>
    </xf>
    <xf numFmtId="49" fontId="17" fillId="0" borderId="0" xfId="483" applyNumberFormat="1" applyFont="1" applyAlignment="1">
      <alignment horizontal="center" vertical="center" wrapText="1"/>
    </xf>
    <xf numFmtId="165" fontId="17" fillId="0" borderId="0" xfId="484" applyFont="1" applyFill="1" applyBorder="1" applyAlignment="1">
      <alignment vertical="center" wrapText="1"/>
    </xf>
    <xf numFmtId="14" fontId="17" fillId="0" borderId="0" xfId="483" applyNumberFormat="1" applyFont="1" applyAlignment="1">
      <alignment horizontal="center" vertical="center" wrapText="1"/>
    </xf>
    <xf numFmtId="0" fontId="70" fillId="0" borderId="0" xfId="483" applyFont="1" applyAlignment="1">
      <alignment horizontal="right" vertical="center" wrapText="1"/>
    </xf>
    <xf numFmtId="49" fontId="70" fillId="0" borderId="0" xfId="483" applyNumberFormat="1" applyFont="1" applyAlignment="1">
      <alignment horizontal="center" vertical="center" wrapText="1"/>
    </xf>
    <xf numFmtId="0" fontId="70" fillId="0" borderId="0" xfId="483" applyFont="1" applyAlignment="1">
      <alignment horizontal="left" vertical="center" wrapText="1"/>
    </xf>
    <xf numFmtId="14" fontId="70" fillId="0" borderId="0" xfId="483" applyNumberFormat="1" applyFont="1" applyAlignment="1">
      <alignment horizontal="center" vertical="center" wrapText="1"/>
    </xf>
    <xf numFmtId="0" fontId="70" fillId="0" borderId="0" xfId="483" applyFont="1" applyAlignment="1">
      <alignment horizontal="center" vertical="center" wrapText="1"/>
    </xf>
    <xf numFmtId="0" fontId="72" fillId="0" borderId="0" xfId="483" applyFont="1" applyAlignment="1">
      <alignment vertical="center" wrapText="1"/>
    </xf>
    <xf numFmtId="0" fontId="20" fillId="0" borderId="0" xfId="483" applyFont="1" applyAlignment="1">
      <alignment horizontal="center" vertical="center" wrapText="1"/>
    </xf>
    <xf numFmtId="0" fontId="21" fillId="0" borderId="0" xfId="483" applyFont="1" applyAlignment="1">
      <alignment horizontal="center" vertical="center" wrapText="1"/>
    </xf>
    <xf numFmtId="0" fontId="25" fillId="0" borderId="0" xfId="483" applyFont="1" applyAlignment="1">
      <alignment vertical="center" wrapText="1"/>
    </xf>
    <xf numFmtId="14" fontId="18" fillId="56" borderId="11" xfId="483" applyNumberFormat="1" applyFont="1" applyFill="1" applyBorder="1" applyAlignment="1">
      <alignment horizontal="center" vertical="center" wrapText="1"/>
    </xf>
    <xf numFmtId="165" fontId="18" fillId="56" borderId="12" xfId="484" applyFont="1" applyFill="1" applyBorder="1" applyAlignment="1">
      <alignment horizontal="center" vertical="center" wrapText="1"/>
    </xf>
    <xf numFmtId="0" fontId="18" fillId="0" borderId="0" xfId="483" applyFont="1" applyAlignment="1">
      <alignment horizontal="center" vertical="center" wrapText="1"/>
    </xf>
    <xf numFmtId="0" fontId="17" fillId="0" borderId="36" xfId="483" applyFont="1" applyBorder="1" applyAlignment="1">
      <alignment horizontal="center" vertical="center" wrapText="1"/>
    </xf>
    <xf numFmtId="0" fontId="17" fillId="0" borderId="37" xfId="483" applyFont="1" applyBorder="1" applyAlignment="1">
      <alignment horizontal="right" vertical="center" wrapText="1"/>
    </xf>
    <xf numFmtId="49" fontId="17" fillId="0" borderId="37" xfId="483" applyNumberFormat="1" applyFont="1" applyBorder="1" applyAlignment="1">
      <alignment horizontal="center" vertical="center" wrapText="1"/>
    </xf>
    <xf numFmtId="49" fontId="17" fillId="0" borderId="37" xfId="483" applyNumberFormat="1" applyFont="1" applyBorder="1" applyAlignment="1">
      <alignment horizontal="left" vertical="center" wrapText="1"/>
    </xf>
    <xf numFmtId="0" fontId="72" fillId="0" borderId="0" xfId="485" applyFont="1"/>
    <xf numFmtId="165" fontId="72" fillId="0" borderId="0" xfId="218" applyFont="1" applyAlignment="1">
      <alignment horizontal="center"/>
    </xf>
    <xf numFmtId="165" fontId="72" fillId="0" borderId="0" xfId="218" applyFont="1"/>
    <xf numFmtId="165" fontId="17" fillId="0" borderId="0" xfId="218" applyFont="1" applyAlignment="1">
      <alignment horizontal="center"/>
    </xf>
    <xf numFmtId="165" fontId="17" fillId="0" borderId="0" xfId="218" applyFont="1"/>
    <xf numFmtId="0" fontId="17" fillId="0" borderId="0" xfId="485" applyFont="1"/>
    <xf numFmtId="165" fontId="18" fillId="56" borderId="16" xfId="218" applyFont="1" applyFill="1" applyBorder="1" applyAlignment="1">
      <alignment horizontal="center" vertical="center" wrapText="1"/>
    </xf>
    <xf numFmtId="168" fontId="18" fillId="56" borderId="16" xfId="484" applyNumberFormat="1" applyFont="1" applyFill="1" applyBorder="1" applyAlignment="1">
      <alignment horizontal="center" vertical="center" wrapText="1"/>
    </xf>
    <xf numFmtId="0" fontId="18" fillId="0" borderId="0" xfId="485" applyFont="1" applyAlignment="1">
      <alignment vertical="center"/>
    </xf>
    <xf numFmtId="165" fontId="23" fillId="0" borderId="19" xfId="218" applyFont="1" applyFill="1" applyBorder="1" applyAlignment="1">
      <alignment vertical="center" wrapText="1"/>
    </xf>
    <xf numFmtId="165" fontId="23" fillId="0" borderId="19" xfId="218" applyFont="1" applyFill="1" applyBorder="1" applyAlignment="1">
      <alignment horizontal="center" vertical="center" wrapText="1"/>
    </xf>
    <xf numFmtId="172" fontId="25" fillId="0" borderId="16" xfId="484" applyNumberFormat="1" applyFont="1" applyFill="1" applyBorder="1" applyAlignment="1">
      <alignment horizontal="center" vertical="center" wrapText="1"/>
    </xf>
    <xf numFmtId="0" fontId="17" fillId="0" borderId="0" xfId="485" applyFont="1" applyAlignment="1">
      <alignment vertical="center"/>
    </xf>
    <xf numFmtId="165" fontId="17" fillId="0" borderId="19" xfId="218" applyFont="1" applyFill="1" applyBorder="1" applyAlignment="1">
      <alignment vertical="center" wrapText="1"/>
    </xf>
    <xf numFmtId="165" fontId="17" fillId="0" borderId="19" xfId="218" applyFont="1" applyFill="1" applyBorder="1" applyAlignment="1">
      <alignment horizontal="center" vertical="center" wrapText="1"/>
    </xf>
    <xf numFmtId="165" fontId="25" fillId="0" borderId="16" xfId="218" applyFont="1" applyFill="1" applyBorder="1" applyAlignment="1">
      <alignment horizontal="center" vertical="center" wrapText="1"/>
    </xf>
    <xf numFmtId="165" fontId="25" fillId="0" borderId="16" xfId="218" applyFont="1" applyFill="1" applyBorder="1" applyAlignment="1">
      <alignment vertical="center" wrapText="1"/>
    </xf>
    <xf numFmtId="0" fontId="25" fillId="0" borderId="0" xfId="485" applyFont="1" applyFill="1" applyAlignment="1">
      <alignment vertical="center"/>
    </xf>
    <xf numFmtId="0" fontId="17" fillId="0" borderId="16" xfId="486" applyFont="1" applyFill="1" applyBorder="1" applyAlignment="1">
      <alignment horizontal="center" vertical="center"/>
    </xf>
    <xf numFmtId="165" fontId="17" fillId="0" borderId="16" xfId="218" applyFont="1" applyFill="1" applyBorder="1" applyAlignment="1">
      <alignment vertical="center" wrapText="1"/>
    </xf>
    <xf numFmtId="172" fontId="17" fillId="0" borderId="16" xfId="484" applyNumberFormat="1" applyFont="1" applyFill="1" applyBorder="1" applyAlignment="1">
      <alignment horizontal="left" vertical="center" wrapText="1"/>
    </xf>
    <xf numFmtId="168" fontId="17" fillId="0" borderId="16" xfId="484" applyNumberFormat="1" applyFont="1" applyFill="1" applyBorder="1" applyAlignment="1">
      <alignment horizontal="left" vertical="center" wrapText="1"/>
    </xf>
    <xf numFmtId="0" fontId="17" fillId="0" borderId="16" xfId="486" applyFont="1" applyFill="1" applyBorder="1" applyAlignment="1">
      <alignment vertical="center" wrapText="1"/>
    </xf>
    <xf numFmtId="0" fontId="25" fillId="0" borderId="0" xfId="485" applyFont="1" applyAlignment="1">
      <alignment vertical="center"/>
    </xf>
    <xf numFmtId="165" fontId="17" fillId="0" borderId="18" xfId="218" applyFont="1" applyFill="1" applyBorder="1" applyAlignment="1">
      <alignment vertical="center" wrapText="1"/>
    </xf>
    <xf numFmtId="172" fontId="23" fillId="56" borderId="16" xfId="484" applyNumberFormat="1" applyFont="1" applyFill="1" applyBorder="1" applyAlignment="1">
      <alignment vertical="center"/>
    </xf>
    <xf numFmtId="0" fontId="23" fillId="0" borderId="0" xfId="485" applyFont="1" applyAlignment="1">
      <alignment vertical="center"/>
    </xf>
    <xf numFmtId="0" fontId="17" fillId="0" borderId="0" xfId="485" applyFont="1" applyAlignment="1">
      <alignment horizontal="center"/>
    </xf>
    <xf numFmtId="166" fontId="17" fillId="0" borderId="0" xfId="485" applyNumberFormat="1" applyFont="1"/>
    <xf numFmtId="172" fontId="23" fillId="0" borderId="16" xfId="484" applyNumberFormat="1" applyFont="1" applyFill="1" applyBorder="1" applyAlignment="1">
      <alignment horizontal="center" vertical="center" wrapText="1"/>
    </xf>
    <xf numFmtId="173" fontId="25" fillId="0" borderId="16" xfId="484" applyNumberFormat="1" applyFont="1" applyFill="1" applyBorder="1" applyAlignment="1">
      <alignment horizontal="center" vertical="center" wrapText="1"/>
    </xf>
    <xf numFmtId="173" fontId="17" fillId="0" borderId="16" xfId="484" applyNumberFormat="1" applyFont="1" applyFill="1" applyBorder="1" applyAlignment="1">
      <alignment horizontal="left" vertical="center" wrapText="1"/>
    </xf>
    <xf numFmtId="49" fontId="17" fillId="0" borderId="14" xfId="483" applyNumberFormat="1" applyFont="1" applyBorder="1" applyAlignment="1">
      <alignment horizontal="left" vertical="center" wrapText="1"/>
    </xf>
    <xf numFmtId="0" fontId="20" fillId="0" borderId="0" xfId="350" applyFont="1" applyAlignment="1">
      <alignment horizontal="center" vertical="center"/>
    </xf>
    <xf numFmtId="0" fontId="17" fillId="0" borderId="16" xfId="485" applyFont="1" applyBorder="1"/>
    <xf numFmtId="168" fontId="17" fillId="0" borderId="16" xfId="485" applyNumberFormat="1" applyFont="1" applyBorder="1"/>
    <xf numFmtId="165" fontId="17" fillId="0" borderId="0" xfId="485" applyNumberFormat="1" applyFont="1"/>
    <xf numFmtId="0" fontId="17" fillId="0" borderId="0" xfId="487" applyFont="1" applyAlignment="1">
      <alignment vertical="center"/>
    </xf>
    <xf numFmtId="0" fontId="17" fillId="0" borderId="0" xfId="487" applyFont="1" applyAlignment="1">
      <alignment horizontal="center" vertical="center"/>
    </xf>
    <xf numFmtId="0" fontId="18" fillId="0" borderId="0" xfId="487" applyFont="1" applyAlignment="1">
      <alignment horizontal="left" vertical="center"/>
    </xf>
    <xf numFmtId="0" fontId="17" fillId="0" borderId="0" xfId="487" applyFont="1"/>
    <xf numFmtId="0" fontId="23" fillId="0" borderId="0" xfId="487" applyFont="1" applyAlignment="1">
      <alignment vertical="center"/>
    </xf>
    <xf numFmtId="0" fontId="17" fillId="0" borderId="15" xfId="487" applyFont="1" applyBorder="1" applyAlignment="1">
      <alignment horizontal="center" vertical="center"/>
    </xf>
    <xf numFmtId="166" fontId="17" fillId="0" borderId="16" xfId="484" applyNumberFormat="1" applyFont="1" applyFill="1" applyBorder="1" applyAlignment="1">
      <alignment vertical="center"/>
    </xf>
    <xf numFmtId="165" fontId="17" fillId="0" borderId="16" xfId="484" applyFont="1" applyFill="1" applyBorder="1" applyAlignment="1">
      <alignment vertical="center"/>
    </xf>
    <xf numFmtId="165" fontId="17" fillId="0" borderId="17" xfId="484" applyFont="1" applyFill="1" applyBorder="1" applyAlignment="1">
      <alignment vertical="center"/>
    </xf>
    <xf numFmtId="0" fontId="25" fillId="0" borderId="15" xfId="487" applyFont="1" applyBorder="1" applyAlignment="1">
      <alignment horizontal="center" vertical="center"/>
    </xf>
    <xf numFmtId="166" fontId="25" fillId="0" borderId="16" xfId="484" applyNumberFormat="1" applyFont="1" applyFill="1" applyBorder="1" applyAlignment="1">
      <alignment vertical="center"/>
    </xf>
    <xf numFmtId="165" fontId="25" fillId="0" borderId="16" xfId="484" applyFont="1" applyFill="1" applyBorder="1" applyAlignment="1">
      <alignment vertical="center"/>
    </xf>
    <xf numFmtId="165" fontId="25" fillId="0" borderId="17" xfId="484" applyFont="1" applyFill="1" applyBorder="1" applyAlignment="1">
      <alignment vertical="center"/>
    </xf>
    <xf numFmtId="166" fontId="25" fillId="0" borderId="0" xfId="487" applyNumberFormat="1" applyFont="1" applyAlignment="1">
      <alignment vertical="center"/>
    </xf>
    <xf numFmtId="0" fontId="25" fillId="0" borderId="0" xfId="487" applyFont="1" applyAlignment="1">
      <alignment vertical="center"/>
    </xf>
    <xf numFmtId="165" fontId="17" fillId="0" borderId="16" xfId="484" applyFont="1" applyFill="1" applyBorder="1" applyAlignment="1">
      <alignment horizontal="right" vertical="center"/>
    </xf>
    <xf numFmtId="165" fontId="17" fillId="0" borderId="0" xfId="484" applyFont="1" applyFill="1" applyBorder="1" applyAlignment="1">
      <alignment vertical="center"/>
    </xf>
    <xf numFmtId="165" fontId="25" fillId="0" borderId="0" xfId="484" applyFont="1" applyFill="1" applyBorder="1" applyAlignment="1">
      <alignment vertical="center"/>
    </xf>
    <xf numFmtId="166" fontId="17" fillId="0" borderId="0" xfId="487" applyNumberFormat="1" applyFont="1" applyAlignment="1">
      <alignment vertical="center"/>
    </xf>
    <xf numFmtId="0" fontId="17" fillId="0" borderId="0" xfId="487" applyFont="1" applyAlignment="1">
      <alignment horizontal="center"/>
    </xf>
    <xf numFmtId="166" fontId="17" fillId="0" borderId="0" xfId="487" applyNumberFormat="1" applyFont="1"/>
    <xf numFmtId="0" fontId="20" fillId="0" borderId="0" xfId="487" applyFont="1" applyAlignment="1">
      <alignment vertical="center"/>
    </xf>
    <xf numFmtId="0" fontId="23" fillId="56" borderId="15" xfId="487" applyFont="1" applyFill="1" applyBorder="1" applyAlignment="1">
      <alignment horizontal="center" vertical="center"/>
    </xf>
    <xf numFmtId="166" fontId="23" fillId="56" borderId="16" xfId="484" applyNumberFormat="1" applyFont="1" applyFill="1" applyBorder="1" applyAlignment="1">
      <alignment vertical="center"/>
    </xf>
    <xf numFmtId="165" fontId="23" fillId="56" borderId="16" xfId="484" applyFont="1" applyFill="1" applyBorder="1" applyAlignment="1">
      <alignment vertical="center"/>
    </xf>
    <xf numFmtId="165" fontId="23" fillId="56" borderId="17" xfId="484" applyFont="1" applyFill="1" applyBorder="1" applyAlignment="1">
      <alignment vertical="center"/>
    </xf>
    <xf numFmtId="0" fontId="23" fillId="56" borderId="20" xfId="487" applyFont="1" applyFill="1" applyBorder="1" applyAlignment="1">
      <alignment horizontal="center" vertical="center"/>
    </xf>
    <xf numFmtId="166" fontId="23" fillId="56" borderId="21" xfId="484" applyNumberFormat="1" applyFont="1" applyFill="1" applyBorder="1" applyAlignment="1">
      <alignment vertical="center"/>
    </xf>
    <xf numFmtId="165" fontId="23" fillId="56" borderId="21" xfId="484" applyFont="1" applyFill="1" applyBorder="1" applyAlignment="1">
      <alignment vertical="center"/>
    </xf>
    <xf numFmtId="165" fontId="23" fillId="56" borderId="22" xfId="484" applyFont="1" applyFill="1" applyBorder="1" applyAlignment="1">
      <alignment vertical="center"/>
    </xf>
    <xf numFmtId="0" fontId="18" fillId="0" borderId="0" xfId="483" applyFont="1" applyAlignment="1">
      <alignment horizontal="center" vertical="center" wrapText="1"/>
    </xf>
    <xf numFmtId="49" fontId="17" fillId="0" borderId="16" xfId="0" applyNumberFormat="1" applyFont="1" applyBorder="1"/>
    <xf numFmtId="49" fontId="17" fillId="0" borderId="14" xfId="483" applyNumberFormat="1" applyFont="1" applyBorder="1" applyAlignment="1">
      <alignment horizontal="center" vertical="center" wrapText="1"/>
    </xf>
    <xf numFmtId="0" fontId="17" fillId="0" borderId="14" xfId="483" applyFont="1" applyBorder="1" applyAlignment="1">
      <alignment horizontal="left" vertical="center" wrapText="1"/>
    </xf>
    <xf numFmtId="0" fontId="25" fillId="0" borderId="16" xfId="487" applyFont="1" applyBorder="1" applyAlignment="1">
      <alignment vertical="center"/>
    </xf>
    <xf numFmtId="173" fontId="17" fillId="0" borderId="0" xfId="485" applyNumberFormat="1" applyFont="1" applyAlignment="1">
      <alignment vertical="center"/>
    </xf>
    <xf numFmtId="168" fontId="17" fillId="0" borderId="14" xfId="484" applyNumberFormat="1" applyFont="1" applyFill="1" applyBorder="1" applyAlignment="1">
      <alignment horizontal="center" vertical="center" wrapText="1"/>
    </xf>
    <xf numFmtId="168" fontId="17" fillId="0" borderId="33" xfId="484" applyNumberFormat="1" applyFont="1" applyFill="1" applyBorder="1" applyAlignment="1">
      <alignment horizontal="center" vertical="center" wrapText="1"/>
    </xf>
    <xf numFmtId="165" fontId="73" fillId="57" borderId="17" xfId="2" applyFont="1" applyFill="1" applyBorder="1" applyAlignment="1">
      <alignment horizontal="center" vertical="center"/>
    </xf>
    <xf numFmtId="0" fontId="18" fillId="0" borderId="0" xfId="483" applyFont="1" applyAlignment="1">
      <alignment horizontal="center" vertical="center" wrapText="1"/>
    </xf>
    <xf numFmtId="0" fontId="17" fillId="0" borderId="36" xfId="487" applyFont="1" applyBorder="1" applyAlignment="1">
      <alignment horizontal="center" vertical="center" wrapText="1"/>
    </xf>
    <xf numFmtId="0" fontId="17" fillId="0" borderId="37" xfId="487" applyFont="1" applyBorder="1" applyAlignment="1">
      <alignment horizontal="right" vertical="center" wrapText="1"/>
    </xf>
    <xf numFmtId="49" fontId="17" fillId="0" borderId="37" xfId="487" applyNumberFormat="1" applyFont="1" applyBorder="1" applyAlignment="1">
      <alignment horizontal="center" vertical="center" wrapText="1"/>
    </xf>
    <xf numFmtId="0" fontId="17" fillId="0" borderId="37" xfId="487" applyFont="1" applyBorder="1" applyAlignment="1">
      <alignment horizontal="left" vertical="center" wrapText="1"/>
    </xf>
    <xf numFmtId="168" fontId="17" fillId="0" borderId="37" xfId="488" applyNumberFormat="1" applyFont="1" applyFill="1" applyBorder="1" applyAlignment="1">
      <alignment horizontal="center" vertical="center" wrapText="1"/>
    </xf>
    <xf numFmtId="168" fontId="17" fillId="0" borderId="17" xfId="488" applyNumberFormat="1" applyFont="1" applyFill="1" applyBorder="1" applyAlignment="1">
      <alignment horizontal="center" vertical="center" wrapText="1"/>
    </xf>
    <xf numFmtId="0" fontId="17" fillId="0" borderId="15" xfId="487" applyFont="1" applyBorder="1" applyAlignment="1">
      <alignment horizontal="center" vertical="center" wrapText="1"/>
    </xf>
    <xf numFmtId="168" fontId="25" fillId="0" borderId="16" xfId="488" applyNumberFormat="1" applyFont="1" applyFill="1" applyBorder="1" applyAlignment="1">
      <alignment vertical="center" wrapText="1"/>
    </xf>
    <xf numFmtId="168" fontId="25" fillId="0" borderId="17" xfId="488" applyNumberFormat="1" applyFont="1" applyFill="1" applyBorder="1" applyAlignment="1">
      <alignment vertical="center" wrapText="1"/>
    </xf>
    <xf numFmtId="0" fontId="17" fillId="0" borderId="38" xfId="483" applyFont="1" applyBorder="1" applyAlignment="1">
      <alignment horizontal="center" vertical="center" wrapText="1"/>
    </xf>
    <xf numFmtId="0" fontId="17" fillId="0" borderId="14" xfId="483" applyFont="1" applyBorder="1" applyAlignment="1">
      <alignment horizontal="right" vertical="center" wrapText="1"/>
    </xf>
    <xf numFmtId="168" fontId="17" fillId="0" borderId="16" xfId="488" applyNumberFormat="1" applyFont="1" applyFill="1" applyBorder="1" applyAlignment="1">
      <alignment horizontal="center" vertical="center" wrapText="1"/>
    </xf>
    <xf numFmtId="168" fontId="17" fillId="0" borderId="14" xfId="488" applyNumberFormat="1" applyFont="1" applyFill="1" applyBorder="1" applyAlignment="1">
      <alignment horizontal="center" vertical="center" wrapText="1"/>
    </xf>
    <xf numFmtId="168" fontId="25" fillId="56" borderId="21" xfId="488" applyNumberFormat="1" applyFont="1" applyFill="1" applyBorder="1" applyAlignment="1">
      <alignment vertical="center" wrapText="1"/>
    </xf>
    <xf numFmtId="168" fontId="25" fillId="56" borderId="22" xfId="488" applyNumberFormat="1" applyFont="1" applyFill="1" applyBorder="1" applyAlignment="1">
      <alignment vertical="center" wrapText="1"/>
    </xf>
    <xf numFmtId="0" fontId="17" fillId="0" borderId="13" xfId="483" applyFont="1" applyBorder="1" applyAlignment="1">
      <alignment horizontal="center" vertical="center" wrapText="1"/>
    </xf>
    <xf numFmtId="165" fontId="70" fillId="0" borderId="0" xfId="489" applyFont="1" applyAlignment="1">
      <alignment vertical="center" wrapText="1"/>
    </xf>
    <xf numFmtId="165" fontId="17" fillId="0" borderId="0" xfId="489" applyFont="1" applyAlignment="1">
      <alignment horizontal="center" vertical="center" wrapText="1"/>
    </xf>
    <xf numFmtId="165" fontId="17" fillId="0" borderId="0" xfId="489" applyFont="1" applyAlignment="1">
      <alignment vertical="center" wrapText="1"/>
    </xf>
    <xf numFmtId="174" fontId="17" fillId="0" borderId="0" xfId="484" applyNumberFormat="1" applyFont="1" applyFill="1" applyBorder="1" applyAlignment="1">
      <alignment horizontal="center" vertical="center" wrapText="1"/>
    </xf>
    <xf numFmtId="174" fontId="17" fillId="0" borderId="0" xfId="483" applyNumberFormat="1" applyFont="1" applyAlignment="1">
      <alignment horizontal="center" vertical="center" wrapText="1"/>
    </xf>
    <xf numFmtId="174" fontId="17" fillId="0" borderId="0" xfId="489" applyNumberFormat="1" applyFont="1" applyAlignment="1">
      <alignment vertical="center" wrapText="1"/>
    </xf>
    <xf numFmtId="173" fontId="17" fillId="0" borderId="0" xfId="485" applyNumberFormat="1" applyFont="1" applyFill="1" applyAlignment="1">
      <alignment vertical="center"/>
    </xf>
    <xf numFmtId="0" fontId="17" fillId="0" borderId="0" xfId="485" applyFont="1" applyFill="1" applyAlignment="1">
      <alignment vertical="center"/>
    </xf>
    <xf numFmtId="168" fontId="25" fillId="0" borderId="16" xfId="484" applyNumberFormat="1" applyFont="1" applyFill="1" applyBorder="1" applyAlignment="1">
      <alignment horizontal="left" vertical="center" wrapText="1"/>
    </xf>
    <xf numFmtId="168" fontId="25" fillId="56" borderId="16" xfId="484" applyNumberFormat="1" applyFont="1" applyFill="1" applyBorder="1" applyAlignment="1">
      <alignment horizontal="left" vertical="center" wrapText="1"/>
    </xf>
    <xf numFmtId="0" fontId="18" fillId="0" borderId="0" xfId="485" applyFont="1"/>
    <xf numFmtId="0" fontId="20" fillId="0" borderId="0" xfId="350" applyFont="1" applyAlignment="1">
      <alignment horizontal="center" vertical="center"/>
    </xf>
    <xf numFmtId="0" fontId="21" fillId="0" borderId="0" xfId="350" applyFont="1" applyAlignment="1">
      <alignment horizontal="center" vertical="center" wrapText="1"/>
    </xf>
    <xf numFmtId="0" fontId="23" fillId="56" borderId="16" xfId="487" applyFont="1" applyFill="1" applyBorder="1" applyAlignment="1">
      <alignment horizontal="left" vertical="center"/>
    </xf>
    <xf numFmtId="0" fontId="17" fillId="0" borderId="19" xfId="487" applyFont="1" applyBorder="1" applyAlignment="1">
      <alignment horizontal="center" vertical="center"/>
    </xf>
    <xf numFmtId="0" fontId="17" fillId="0" borderId="18" xfId="487" applyFont="1" applyBorder="1" applyAlignment="1">
      <alignment horizontal="center" vertical="center"/>
    </xf>
    <xf numFmtId="0" fontId="17" fillId="0" borderId="0" xfId="487" applyFont="1" applyAlignment="1">
      <alignment vertical="center" wrapText="1"/>
    </xf>
    <xf numFmtId="0" fontId="23" fillId="57" borderId="16" xfId="1" applyFont="1" applyFill="1" applyBorder="1" applyAlignment="1">
      <alignment horizontal="left" vertical="center"/>
    </xf>
    <xf numFmtId="165" fontId="22" fillId="57" borderId="11" xfId="2" applyFont="1" applyFill="1" applyBorder="1" applyAlignment="1">
      <alignment horizontal="center" vertical="center" wrapText="1"/>
    </xf>
    <xf numFmtId="165" fontId="22" fillId="57" borderId="12" xfId="2" applyFont="1" applyFill="1" applyBorder="1" applyAlignment="1">
      <alignment horizontal="center" vertical="center" wrapText="1"/>
    </xf>
    <xf numFmtId="49" fontId="18" fillId="57" borderId="10" xfId="1" applyNumberFormat="1" applyFont="1" applyFill="1" applyBorder="1" applyAlignment="1">
      <alignment horizontal="center" vertical="center" wrapText="1"/>
    </xf>
    <xf numFmtId="49" fontId="18" fillId="57" borderId="15" xfId="1" applyNumberFormat="1" applyFont="1" applyFill="1" applyBorder="1" applyAlignment="1">
      <alignment horizontal="center" vertical="center" wrapText="1"/>
    </xf>
    <xf numFmtId="49" fontId="18" fillId="57" borderId="11" xfId="1" applyNumberFormat="1" applyFont="1" applyFill="1" applyBorder="1" applyAlignment="1">
      <alignment horizontal="center" vertical="center" wrapText="1"/>
    </xf>
    <xf numFmtId="49" fontId="18" fillId="57" borderId="16" xfId="1" applyNumberFormat="1" applyFont="1" applyFill="1" applyBorder="1" applyAlignment="1">
      <alignment horizontal="center" vertical="center" wrapText="1"/>
    </xf>
    <xf numFmtId="49" fontId="22" fillId="57" borderId="11" xfId="1" applyNumberFormat="1" applyFont="1" applyFill="1" applyBorder="1" applyAlignment="1">
      <alignment horizontal="center" vertical="center" wrapText="1"/>
    </xf>
    <xf numFmtId="49" fontId="22" fillId="57" borderId="16" xfId="1" applyNumberFormat="1" applyFont="1" applyFill="1" applyBorder="1" applyAlignment="1">
      <alignment horizontal="center" vertical="center" wrapText="1"/>
    </xf>
    <xf numFmtId="165" fontId="22" fillId="57" borderId="11" xfId="2" applyFont="1" applyFill="1" applyBorder="1" applyAlignment="1">
      <alignment horizontal="center" vertical="center"/>
    </xf>
    <xf numFmtId="0" fontId="23" fillId="56" borderId="21" xfId="487" applyFont="1" applyFill="1" applyBorder="1" applyAlignment="1">
      <alignment horizontal="center" vertical="center"/>
    </xf>
    <xf numFmtId="49" fontId="25" fillId="0" borderId="16" xfId="0" applyNumberFormat="1" applyFont="1" applyBorder="1" applyAlignment="1">
      <alignment horizontal="left" vertical="center" wrapText="1"/>
    </xf>
    <xf numFmtId="165" fontId="20" fillId="0" borderId="0" xfId="218" applyFont="1" applyAlignment="1">
      <alignment horizontal="center"/>
    </xf>
    <xf numFmtId="165" fontId="21" fillId="0" borderId="0" xfId="218" applyFont="1" applyFill="1" applyAlignment="1">
      <alignment horizontal="center" vertical="center" wrapText="1"/>
    </xf>
    <xf numFmtId="165" fontId="23" fillId="56" borderId="19" xfId="218" applyFont="1" applyFill="1" applyBorder="1" applyAlignment="1">
      <alignment horizontal="center" vertical="center"/>
    </xf>
    <xf numFmtId="165" fontId="23" fillId="56" borderId="18" xfId="218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left" vertical="center" wrapText="1"/>
    </xf>
    <xf numFmtId="0" fontId="23" fillId="56" borderId="20" xfId="482" applyFont="1" applyFill="1" applyBorder="1" applyAlignment="1">
      <alignment horizontal="center" vertical="center" wrapText="1"/>
    </xf>
    <xf numFmtId="0" fontId="23" fillId="56" borderId="34" xfId="482" applyFont="1" applyFill="1" applyBorder="1" applyAlignment="1">
      <alignment horizontal="center" vertical="center" wrapText="1"/>
    </xf>
    <xf numFmtId="165" fontId="22" fillId="56" borderId="11" xfId="2" applyFont="1" applyFill="1" applyBorder="1" applyAlignment="1">
      <alignment horizontal="center" vertical="center"/>
    </xf>
    <xf numFmtId="165" fontId="22" fillId="56" borderId="12" xfId="2" applyFont="1" applyFill="1" applyBorder="1" applyAlignment="1">
      <alignment horizontal="center" vertical="center"/>
    </xf>
    <xf numFmtId="49" fontId="18" fillId="56" borderId="10" xfId="350" applyNumberFormat="1" applyFont="1" applyFill="1" applyBorder="1" applyAlignment="1">
      <alignment horizontal="center" vertical="center" wrapText="1"/>
    </xf>
    <xf numFmtId="49" fontId="18" fillId="56" borderId="13" xfId="350" applyNumberFormat="1" applyFont="1" applyFill="1" applyBorder="1" applyAlignment="1">
      <alignment horizontal="center" vertical="center" wrapText="1"/>
    </xf>
    <xf numFmtId="49" fontId="22" fillId="56" borderId="11" xfId="350" applyNumberFormat="1" applyFont="1" applyFill="1" applyBorder="1" applyAlignment="1">
      <alignment horizontal="center" vertical="center" wrapText="1"/>
    </xf>
    <xf numFmtId="49" fontId="22" fillId="56" borderId="14" xfId="350" applyNumberFormat="1" applyFont="1" applyFill="1" applyBorder="1" applyAlignment="1">
      <alignment horizontal="center" vertical="center" wrapText="1"/>
    </xf>
    <xf numFmtId="165" fontId="22" fillId="56" borderId="11" xfId="2" applyFont="1" applyFill="1" applyBorder="1" applyAlignment="1">
      <alignment horizontal="center" vertical="center" wrapText="1"/>
    </xf>
    <xf numFmtId="0" fontId="76" fillId="0" borderId="0" xfId="0" applyFont="1" applyBorder="1" applyAlignment="1">
      <alignment horizontal="center" vertical="center" wrapText="1"/>
    </xf>
    <xf numFmtId="0" fontId="25" fillId="0" borderId="15" xfId="483" applyFont="1" applyBorder="1" applyAlignment="1">
      <alignment horizontal="left" vertical="center" wrapText="1"/>
    </xf>
    <xf numFmtId="0" fontId="25" fillId="0" borderId="16" xfId="483" applyFont="1" applyBorder="1" applyAlignment="1">
      <alignment horizontal="left" vertical="center" wrapText="1"/>
    </xf>
    <xf numFmtId="0" fontId="25" fillId="56" borderId="20" xfId="483" applyFont="1" applyFill="1" applyBorder="1" applyAlignment="1">
      <alignment horizontal="center" vertical="center" wrapText="1"/>
    </xf>
    <xf numFmtId="0" fontId="25" fillId="56" borderId="21" xfId="483" applyFont="1" applyFill="1" applyBorder="1" applyAlignment="1">
      <alignment horizontal="center" vertical="center" wrapText="1"/>
    </xf>
    <xf numFmtId="0" fontId="69" fillId="0" borderId="0" xfId="483" applyFont="1" applyAlignment="1">
      <alignment horizontal="center" vertical="center" wrapText="1"/>
    </xf>
    <xf numFmtId="0" fontId="71" fillId="0" borderId="0" xfId="483" applyFont="1" applyAlignment="1">
      <alignment horizontal="center" vertical="center" wrapText="1"/>
    </xf>
    <xf numFmtId="0" fontId="71" fillId="0" borderId="35" xfId="483" applyFont="1" applyBorder="1" applyAlignment="1">
      <alignment horizontal="center" vertical="center" wrapText="1"/>
    </xf>
    <xf numFmtId="0" fontId="18" fillId="56" borderId="11" xfId="483" applyFont="1" applyFill="1" applyBorder="1" applyAlignment="1">
      <alignment horizontal="center" vertical="center" wrapText="1"/>
    </xf>
    <xf numFmtId="0" fontId="25" fillId="56" borderId="39" xfId="483" applyFont="1" applyFill="1" applyBorder="1" applyAlignment="1">
      <alignment horizontal="center" vertical="center" wrapText="1"/>
    </xf>
    <xf numFmtId="0" fontId="25" fillId="56" borderId="40" xfId="483" applyFont="1" applyFill="1" applyBorder="1" applyAlignment="1">
      <alignment horizontal="center" vertical="center" wrapText="1"/>
    </xf>
    <xf numFmtId="0" fontId="25" fillId="56" borderId="41" xfId="483" applyFont="1" applyFill="1" applyBorder="1" applyAlignment="1">
      <alignment horizontal="center" vertical="center" wrapText="1"/>
    </xf>
    <xf numFmtId="0" fontId="20" fillId="0" borderId="0" xfId="483" applyFont="1" applyAlignment="1">
      <alignment horizontal="center" vertical="center" wrapText="1"/>
    </xf>
    <xf numFmtId="0" fontId="21" fillId="0" borderId="0" xfId="483" applyFont="1" applyAlignment="1">
      <alignment horizontal="center" vertical="center" wrapText="1"/>
    </xf>
    <xf numFmtId="0" fontId="18" fillId="0" borderId="0" xfId="483" applyFont="1" applyAlignment="1">
      <alignment horizontal="center" vertical="center" wrapText="1"/>
    </xf>
  </cellXfs>
  <cellStyles count="490">
    <cellStyle name="20% - Accent1 2" xfId="3" xr:uid="{00000000-0005-0000-0000-000000000000}"/>
    <cellStyle name="20% - Accent1 2 2" xfId="4" xr:uid="{00000000-0005-0000-0000-000001000000}"/>
    <cellStyle name="20% - Accent1 2 2 2" xfId="5" xr:uid="{00000000-0005-0000-0000-000002000000}"/>
    <cellStyle name="20% - Accent1 2 3" xfId="6" xr:uid="{00000000-0005-0000-0000-000003000000}"/>
    <cellStyle name="20% - Accent1 2 4" xfId="7" xr:uid="{00000000-0005-0000-0000-000004000000}"/>
    <cellStyle name="20% - Accent1 3" xfId="8" xr:uid="{00000000-0005-0000-0000-000005000000}"/>
    <cellStyle name="20% - Accent1 3 2" xfId="9" xr:uid="{00000000-0005-0000-0000-000006000000}"/>
    <cellStyle name="20% - Accent1 3 3" xfId="10" xr:uid="{00000000-0005-0000-0000-000007000000}"/>
    <cellStyle name="20% - Accent1 4" xfId="11" xr:uid="{00000000-0005-0000-0000-000008000000}"/>
    <cellStyle name="20% - Accent1 4 2" xfId="12" xr:uid="{00000000-0005-0000-0000-000009000000}"/>
    <cellStyle name="20% - Accent1 4 3" xfId="13" xr:uid="{00000000-0005-0000-0000-00000A000000}"/>
    <cellStyle name="20% - Accent1 5" xfId="14" xr:uid="{00000000-0005-0000-0000-00000B000000}"/>
    <cellStyle name="20% - Accent1 5 2" xfId="15" xr:uid="{00000000-0005-0000-0000-00000C000000}"/>
    <cellStyle name="20% - Accent1 5 3" xfId="16" xr:uid="{00000000-0005-0000-0000-00000D000000}"/>
    <cellStyle name="20% - Accent1 6" xfId="17" xr:uid="{00000000-0005-0000-0000-00000E000000}"/>
    <cellStyle name="20% - Accent1 6 2" xfId="18" xr:uid="{00000000-0005-0000-0000-00000F000000}"/>
    <cellStyle name="20% - Accent1 6 3" xfId="19" xr:uid="{00000000-0005-0000-0000-000010000000}"/>
    <cellStyle name="20% - Accent1 7" xfId="20" xr:uid="{00000000-0005-0000-0000-000011000000}"/>
    <cellStyle name="20% - Accent1 7 2" xfId="21" xr:uid="{00000000-0005-0000-0000-000012000000}"/>
    <cellStyle name="20% - Accent1 7 3" xfId="22" xr:uid="{00000000-0005-0000-0000-000013000000}"/>
    <cellStyle name="20% - Accent1 8" xfId="23" xr:uid="{00000000-0005-0000-0000-000014000000}"/>
    <cellStyle name="20% - Accent1 9" xfId="24" xr:uid="{00000000-0005-0000-0000-000015000000}"/>
    <cellStyle name="20% - Accent2 2" xfId="25" xr:uid="{00000000-0005-0000-0000-000016000000}"/>
    <cellStyle name="20% - Accent2 2 2" xfId="26" xr:uid="{00000000-0005-0000-0000-000017000000}"/>
    <cellStyle name="20% - Accent2 2 2 2" xfId="27" xr:uid="{00000000-0005-0000-0000-000018000000}"/>
    <cellStyle name="20% - Accent2 2 3" xfId="28" xr:uid="{00000000-0005-0000-0000-000019000000}"/>
    <cellStyle name="20% - Accent2 2 4" xfId="29" xr:uid="{00000000-0005-0000-0000-00001A000000}"/>
    <cellStyle name="20% - Accent2 3" xfId="30" xr:uid="{00000000-0005-0000-0000-00001B000000}"/>
    <cellStyle name="20% - Accent2 3 2" xfId="31" xr:uid="{00000000-0005-0000-0000-00001C000000}"/>
    <cellStyle name="20% - Accent2 3 3" xfId="32" xr:uid="{00000000-0005-0000-0000-00001D000000}"/>
    <cellStyle name="20% - Accent2 4" xfId="33" xr:uid="{00000000-0005-0000-0000-00001E000000}"/>
    <cellStyle name="20% - Accent2 4 2" xfId="34" xr:uid="{00000000-0005-0000-0000-00001F000000}"/>
    <cellStyle name="20% - Accent2 4 3" xfId="35" xr:uid="{00000000-0005-0000-0000-000020000000}"/>
    <cellStyle name="20% - Accent2 5" xfId="36" xr:uid="{00000000-0005-0000-0000-000021000000}"/>
    <cellStyle name="20% - Accent2 5 2" xfId="37" xr:uid="{00000000-0005-0000-0000-000022000000}"/>
    <cellStyle name="20% - Accent2 5 3" xfId="38" xr:uid="{00000000-0005-0000-0000-000023000000}"/>
    <cellStyle name="20% - Accent2 6" xfId="39" xr:uid="{00000000-0005-0000-0000-000024000000}"/>
    <cellStyle name="20% - Accent2 6 2" xfId="40" xr:uid="{00000000-0005-0000-0000-000025000000}"/>
    <cellStyle name="20% - Accent2 6 3" xfId="41" xr:uid="{00000000-0005-0000-0000-000026000000}"/>
    <cellStyle name="20% - Accent2 7" xfId="42" xr:uid="{00000000-0005-0000-0000-000027000000}"/>
    <cellStyle name="20% - Accent2 7 2" xfId="43" xr:uid="{00000000-0005-0000-0000-000028000000}"/>
    <cellStyle name="20% - Accent2 7 3" xfId="44" xr:uid="{00000000-0005-0000-0000-000029000000}"/>
    <cellStyle name="20% - Accent2 8" xfId="45" xr:uid="{00000000-0005-0000-0000-00002A000000}"/>
    <cellStyle name="20% - Accent2 9" xfId="46" xr:uid="{00000000-0005-0000-0000-00002B000000}"/>
    <cellStyle name="20% - Accent3 2" xfId="47" xr:uid="{00000000-0005-0000-0000-00002C000000}"/>
    <cellStyle name="20% - Accent3 2 2" xfId="48" xr:uid="{00000000-0005-0000-0000-00002D000000}"/>
    <cellStyle name="20% - Accent3 2 2 2" xfId="49" xr:uid="{00000000-0005-0000-0000-00002E000000}"/>
    <cellStyle name="20% - Accent3 2 3" xfId="50" xr:uid="{00000000-0005-0000-0000-00002F000000}"/>
    <cellStyle name="20% - Accent3 2 4" xfId="51" xr:uid="{00000000-0005-0000-0000-000030000000}"/>
    <cellStyle name="20% - Accent3 3" xfId="52" xr:uid="{00000000-0005-0000-0000-000031000000}"/>
    <cellStyle name="20% - Accent3 3 2" xfId="53" xr:uid="{00000000-0005-0000-0000-000032000000}"/>
    <cellStyle name="20% - Accent3 3 3" xfId="54" xr:uid="{00000000-0005-0000-0000-000033000000}"/>
    <cellStyle name="20% - Accent3 4" xfId="55" xr:uid="{00000000-0005-0000-0000-000034000000}"/>
    <cellStyle name="20% - Accent3 4 2" xfId="56" xr:uid="{00000000-0005-0000-0000-000035000000}"/>
    <cellStyle name="20% - Accent3 4 3" xfId="57" xr:uid="{00000000-0005-0000-0000-000036000000}"/>
    <cellStyle name="20% - Accent3 5" xfId="58" xr:uid="{00000000-0005-0000-0000-000037000000}"/>
    <cellStyle name="20% - Accent3 5 2" xfId="59" xr:uid="{00000000-0005-0000-0000-000038000000}"/>
    <cellStyle name="20% - Accent3 5 3" xfId="60" xr:uid="{00000000-0005-0000-0000-000039000000}"/>
    <cellStyle name="20% - Accent3 6" xfId="61" xr:uid="{00000000-0005-0000-0000-00003A000000}"/>
    <cellStyle name="20% - Accent3 6 2" xfId="62" xr:uid="{00000000-0005-0000-0000-00003B000000}"/>
    <cellStyle name="20% - Accent3 6 3" xfId="63" xr:uid="{00000000-0005-0000-0000-00003C000000}"/>
    <cellStyle name="20% - Accent3 7" xfId="64" xr:uid="{00000000-0005-0000-0000-00003D000000}"/>
    <cellStyle name="20% - Accent3 7 2" xfId="65" xr:uid="{00000000-0005-0000-0000-00003E000000}"/>
    <cellStyle name="20% - Accent3 7 3" xfId="66" xr:uid="{00000000-0005-0000-0000-00003F000000}"/>
    <cellStyle name="20% - Accent3 8" xfId="67" xr:uid="{00000000-0005-0000-0000-000040000000}"/>
    <cellStyle name="20% - Accent3 9" xfId="68" xr:uid="{00000000-0005-0000-0000-000041000000}"/>
    <cellStyle name="20% - Accent4 2" xfId="69" xr:uid="{00000000-0005-0000-0000-000042000000}"/>
    <cellStyle name="20% - Accent4 2 2" xfId="70" xr:uid="{00000000-0005-0000-0000-000043000000}"/>
    <cellStyle name="20% - Accent4 2 2 2" xfId="71" xr:uid="{00000000-0005-0000-0000-000044000000}"/>
    <cellStyle name="20% - Accent4 2 3" xfId="72" xr:uid="{00000000-0005-0000-0000-000045000000}"/>
    <cellStyle name="20% - Accent4 2 4" xfId="73" xr:uid="{00000000-0005-0000-0000-000046000000}"/>
    <cellStyle name="20% - Accent4 3" xfId="74" xr:uid="{00000000-0005-0000-0000-000047000000}"/>
    <cellStyle name="20% - Accent4 3 2" xfId="75" xr:uid="{00000000-0005-0000-0000-000048000000}"/>
    <cellStyle name="20% - Accent4 3 3" xfId="76" xr:uid="{00000000-0005-0000-0000-000049000000}"/>
    <cellStyle name="20% - Accent4 4" xfId="77" xr:uid="{00000000-0005-0000-0000-00004A000000}"/>
    <cellStyle name="20% - Accent4 4 2" xfId="78" xr:uid="{00000000-0005-0000-0000-00004B000000}"/>
    <cellStyle name="20% - Accent4 4 3" xfId="79" xr:uid="{00000000-0005-0000-0000-00004C000000}"/>
    <cellStyle name="20% - Accent4 5" xfId="80" xr:uid="{00000000-0005-0000-0000-00004D000000}"/>
    <cellStyle name="20% - Accent4 5 2" xfId="81" xr:uid="{00000000-0005-0000-0000-00004E000000}"/>
    <cellStyle name="20% - Accent4 5 3" xfId="82" xr:uid="{00000000-0005-0000-0000-00004F000000}"/>
    <cellStyle name="20% - Accent4 6" xfId="83" xr:uid="{00000000-0005-0000-0000-000050000000}"/>
    <cellStyle name="20% - Accent4 6 2" xfId="84" xr:uid="{00000000-0005-0000-0000-000051000000}"/>
    <cellStyle name="20% - Accent4 6 3" xfId="85" xr:uid="{00000000-0005-0000-0000-000052000000}"/>
    <cellStyle name="20% - Accent4 7" xfId="86" xr:uid="{00000000-0005-0000-0000-000053000000}"/>
    <cellStyle name="20% - Accent4 7 2" xfId="87" xr:uid="{00000000-0005-0000-0000-000054000000}"/>
    <cellStyle name="20% - Accent4 7 3" xfId="88" xr:uid="{00000000-0005-0000-0000-000055000000}"/>
    <cellStyle name="20% - Accent4 8" xfId="89" xr:uid="{00000000-0005-0000-0000-000056000000}"/>
    <cellStyle name="20% - Accent4 9" xfId="90" xr:uid="{00000000-0005-0000-0000-000057000000}"/>
    <cellStyle name="20% - Accent5 2" xfId="91" xr:uid="{00000000-0005-0000-0000-000058000000}"/>
    <cellStyle name="20% - Accent5 2 2" xfId="92" xr:uid="{00000000-0005-0000-0000-000059000000}"/>
    <cellStyle name="20% - Accent5 2 3" xfId="93" xr:uid="{00000000-0005-0000-0000-00005A000000}"/>
    <cellStyle name="20% - Accent5 3" xfId="94" xr:uid="{00000000-0005-0000-0000-00005B000000}"/>
    <cellStyle name="20% - Accent5 4" xfId="95" xr:uid="{00000000-0005-0000-0000-00005C000000}"/>
    <cellStyle name="20% - Accent6 2" xfId="96" xr:uid="{00000000-0005-0000-0000-00005D000000}"/>
    <cellStyle name="20% - Accent6 2 2" xfId="97" xr:uid="{00000000-0005-0000-0000-00005E000000}"/>
    <cellStyle name="20% - Accent6 2 3" xfId="98" xr:uid="{00000000-0005-0000-0000-00005F000000}"/>
    <cellStyle name="20% - Accent6 3" xfId="99" xr:uid="{00000000-0005-0000-0000-000060000000}"/>
    <cellStyle name="20% - Accent6 4" xfId="100" xr:uid="{00000000-0005-0000-0000-000061000000}"/>
    <cellStyle name="20% - Акцент1" xfId="101" xr:uid="{00000000-0005-0000-0000-000062000000}"/>
    <cellStyle name="20% - Акцент2" xfId="102" xr:uid="{00000000-0005-0000-0000-000063000000}"/>
    <cellStyle name="20% - Акцент3" xfId="103" xr:uid="{00000000-0005-0000-0000-000064000000}"/>
    <cellStyle name="20% - Акцент4" xfId="104" xr:uid="{00000000-0005-0000-0000-000065000000}"/>
    <cellStyle name="20% - Акцент5" xfId="105" xr:uid="{00000000-0005-0000-0000-000066000000}"/>
    <cellStyle name="20% - Акцент6" xfId="106" xr:uid="{00000000-0005-0000-0000-000067000000}"/>
    <cellStyle name="40% - Accent1 2" xfId="107" xr:uid="{00000000-0005-0000-0000-000068000000}"/>
    <cellStyle name="40% - Accent1 2 2" xfId="108" xr:uid="{00000000-0005-0000-0000-000069000000}"/>
    <cellStyle name="40% - Accent1 2 3" xfId="109" xr:uid="{00000000-0005-0000-0000-00006A000000}"/>
    <cellStyle name="40% - Accent1 3" xfId="110" xr:uid="{00000000-0005-0000-0000-00006B000000}"/>
    <cellStyle name="40% - Accent1 4" xfId="111" xr:uid="{00000000-0005-0000-0000-00006C000000}"/>
    <cellStyle name="40% - Accent2 2" xfId="112" xr:uid="{00000000-0005-0000-0000-00006D000000}"/>
    <cellStyle name="40% - Accent2 2 2" xfId="113" xr:uid="{00000000-0005-0000-0000-00006E000000}"/>
    <cellStyle name="40% - Accent2 2 3" xfId="114" xr:uid="{00000000-0005-0000-0000-00006F000000}"/>
    <cellStyle name="40% - Accent2 3" xfId="115" xr:uid="{00000000-0005-0000-0000-000070000000}"/>
    <cellStyle name="40% - Accent2 4" xfId="116" xr:uid="{00000000-0005-0000-0000-000071000000}"/>
    <cellStyle name="40% - Accent3 2" xfId="117" xr:uid="{00000000-0005-0000-0000-000072000000}"/>
    <cellStyle name="40% - Accent3 2 2" xfId="118" xr:uid="{00000000-0005-0000-0000-000073000000}"/>
    <cellStyle name="40% - Accent3 2 2 2" xfId="119" xr:uid="{00000000-0005-0000-0000-000074000000}"/>
    <cellStyle name="40% - Accent3 2 3" xfId="120" xr:uid="{00000000-0005-0000-0000-000075000000}"/>
    <cellStyle name="40% - Accent3 2 4" xfId="121" xr:uid="{00000000-0005-0000-0000-000076000000}"/>
    <cellStyle name="40% - Accent3 3" xfId="122" xr:uid="{00000000-0005-0000-0000-000077000000}"/>
    <cellStyle name="40% - Accent3 3 2" xfId="123" xr:uid="{00000000-0005-0000-0000-000078000000}"/>
    <cellStyle name="40% - Accent3 3 3" xfId="124" xr:uid="{00000000-0005-0000-0000-000079000000}"/>
    <cellStyle name="40% - Accent3 4" xfId="125" xr:uid="{00000000-0005-0000-0000-00007A000000}"/>
    <cellStyle name="40% - Accent3 4 2" xfId="126" xr:uid="{00000000-0005-0000-0000-00007B000000}"/>
    <cellStyle name="40% - Accent3 4 3" xfId="127" xr:uid="{00000000-0005-0000-0000-00007C000000}"/>
    <cellStyle name="40% - Accent3 5" xfId="128" xr:uid="{00000000-0005-0000-0000-00007D000000}"/>
    <cellStyle name="40% - Accent3 5 2" xfId="129" xr:uid="{00000000-0005-0000-0000-00007E000000}"/>
    <cellStyle name="40% - Accent3 5 3" xfId="130" xr:uid="{00000000-0005-0000-0000-00007F000000}"/>
    <cellStyle name="40% - Accent3 6" xfId="131" xr:uid="{00000000-0005-0000-0000-000080000000}"/>
    <cellStyle name="40% - Accent3 6 2" xfId="132" xr:uid="{00000000-0005-0000-0000-000081000000}"/>
    <cellStyle name="40% - Accent3 6 3" xfId="133" xr:uid="{00000000-0005-0000-0000-000082000000}"/>
    <cellStyle name="40% - Accent3 7" xfId="134" xr:uid="{00000000-0005-0000-0000-000083000000}"/>
    <cellStyle name="40% - Accent3 7 2" xfId="135" xr:uid="{00000000-0005-0000-0000-000084000000}"/>
    <cellStyle name="40% - Accent3 7 3" xfId="136" xr:uid="{00000000-0005-0000-0000-000085000000}"/>
    <cellStyle name="40% - Accent3 8" xfId="137" xr:uid="{00000000-0005-0000-0000-000086000000}"/>
    <cellStyle name="40% - Accent3 9" xfId="138" xr:uid="{00000000-0005-0000-0000-000087000000}"/>
    <cellStyle name="40% - Accent4 2" xfId="139" xr:uid="{00000000-0005-0000-0000-000088000000}"/>
    <cellStyle name="40% - Accent4 2 2" xfId="140" xr:uid="{00000000-0005-0000-0000-000089000000}"/>
    <cellStyle name="40% - Accent4 2 3" xfId="141" xr:uid="{00000000-0005-0000-0000-00008A000000}"/>
    <cellStyle name="40% - Accent4 3" xfId="142" xr:uid="{00000000-0005-0000-0000-00008B000000}"/>
    <cellStyle name="40% - Accent4 4" xfId="143" xr:uid="{00000000-0005-0000-0000-00008C000000}"/>
    <cellStyle name="40% - Accent5 2" xfId="144" xr:uid="{00000000-0005-0000-0000-00008D000000}"/>
    <cellStyle name="40% - Accent5 2 2" xfId="145" xr:uid="{00000000-0005-0000-0000-00008E000000}"/>
    <cellStyle name="40% - Accent5 2 3" xfId="146" xr:uid="{00000000-0005-0000-0000-00008F000000}"/>
    <cellStyle name="40% - Accent5 3" xfId="147" xr:uid="{00000000-0005-0000-0000-000090000000}"/>
    <cellStyle name="40% - Accent5 4" xfId="148" xr:uid="{00000000-0005-0000-0000-000091000000}"/>
    <cellStyle name="40% - Accent6 2" xfId="149" xr:uid="{00000000-0005-0000-0000-000092000000}"/>
    <cellStyle name="40% - Accent6 2 2" xfId="150" xr:uid="{00000000-0005-0000-0000-000093000000}"/>
    <cellStyle name="40% - Accent6 2 3" xfId="151" xr:uid="{00000000-0005-0000-0000-000094000000}"/>
    <cellStyle name="40% - Accent6 3" xfId="152" xr:uid="{00000000-0005-0000-0000-000095000000}"/>
    <cellStyle name="40% - Accent6 4" xfId="153" xr:uid="{00000000-0005-0000-0000-000096000000}"/>
    <cellStyle name="40% - Акцент1" xfId="154" xr:uid="{00000000-0005-0000-0000-000097000000}"/>
    <cellStyle name="40% - Акцент2" xfId="155" xr:uid="{00000000-0005-0000-0000-000098000000}"/>
    <cellStyle name="40% - Акцент3" xfId="156" xr:uid="{00000000-0005-0000-0000-000099000000}"/>
    <cellStyle name="40% - Акцент4" xfId="157" xr:uid="{00000000-0005-0000-0000-00009A000000}"/>
    <cellStyle name="40% - Акцент5" xfId="158" xr:uid="{00000000-0005-0000-0000-00009B000000}"/>
    <cellStyle name="40% - Акцент6" xfId="159" xr:uid="{00000000-0005-0000-0000-00009C000000}"/>
    <cellStyle name="60% - Accent1 2" xfId="160" xr:uid="{00000000-0005-0000-0000-00009D000000}"/>
    <cellStyle name="60% - Accent1 3" xfId="161" xr:uid="{00000000-0005-0000-0000-00009E000000}"/>
    <cellStyle name="60% - Accent2 2" xfId="162" xr:uid="{00000000-0005-0000-0000-00009F000000}"/>
    <cellStyle name="60% - Accent2 3" xfId="163" xr:uid="{00000000-0005-0000-0000-0000A0000000}"/>
    <cellStyle name="60% - Accent3 2" xfId="164" xr:uid="{00000000-0005-0000-0000-0000A1000000}"/>
    <cellStyle name="60% - Accent3 2 2" xfId="165" xr:uid="{00000000-0005-0000-0000-0000A2000000}"/>
    <cellStyle name="60% - Accent3 3" xfId="166" xr:uid="{00000000-0005-0000-0000-0000A3000000}"/>
    <cellStyle name="60% - Accent3 4" xfId="167" xr:uid="{00000000-0005-0000-0000-0000A4000000}"/>
    <cellStyle name="60% - Accent3 5" xfId="168" xr:uid="{00000000-0005-0000-0000-0000A5000000}"/>
    <cellStyle name="60% - Accent3 6" xfId="169" xr:uid="{00000000-0005-0000-0000-0000A6000000}"/>
    <cellStyle name="60% - Accent3 7" xfId="170" xr:uid="{00000000-0005-0000-0000-0000A7000000}"/>
    <cellStyle name="60% - Accent3 8" xfId="171" xr:uid="{00000000-0005-0000-0000-0000A8000000}"/>
    <cellStyle name="60% - Accent4 2" xfId="172" xr:uid="{00000000-0005-0000-0000-0000A9000000}"/>
    <cellStyle name="60% - Accent4 2 2" xfId="173" xr:uid="{00000000-0005-0000-0000-0000AA000000}"/>
    <cellStyle name="60% - Accent4 3" xfId="174" xr:uid="{00000000-0005-0000-0000-0000AB000000}"/>
    <cellStyle name="60% - Accent4 4" xfId="175" xr:uid="{00000000-0005-0000-0000-0000AC000000}"/>
    <cellStyle name="60% - Accent4 5" xfId="176" xr:uid="{00000000-0005-0000-0000-0000AD000000}"/>
    <cellStyle name="60% - Accent4 6" xfId="177" xr:uid="{00000000-0005-0000-0000-0000AE000000}"/>
    <cellStyle name="60% - Accent4 7" xfId="178" xr:uid="{00000000-0005-0000-0000-0000AF000000}"/>
    <cellStyle name="60% - Accent4 8" xfId="179" xr:uid="{00000000-0005-0000-0000-0000B0000000}"/>
    <cellStyle name="60% - Accent5 2" xfId="180" xr:uid="{00000000-0005-0000-0000-0000B1000000}"/>
    <cellStyle name="60% - Accent5 3" xfId="181" xr:uid="{00000000-0005-0000-0000-0000B2000000}"/>
    <cellStyle name="60% - Accent6 2" xfId="182" xr:uid="{00000000-0005-0000-0000-0000B3000000}"/>
    <cellStyle name="60% - Accent6 2 2" xfId="183" xr:uid="{00000000-0005-0000-0000-0000B4000000}"/>
    <cellStyle name="60% - Accent6 3" xfId="184" xr:uid="{00000000-0005-0000-0000-0000B5000000}"/>
    <cellStyle name="60% - Accent6 4" xfId="185" xr:uid="{00000000-0005-0000-0000-0000B6000000}"/>
    <cellStyle name="60% - Accent6 5" xfId="186" xr:uid="{00000000-0005-0000-0000-0000B7000000}"/>
    <cellStyle name="60% - Accent6 6" xfId="187" xr:uid="{00000000-0005-0000-0000-0000B8000000}"/>
    <cellStyle name="60% - Accent6 7" xfId="188" xr:uid="{00000000-0005-0000-0000-0000B9000000}"/>
    <cellStyle name="60% - Accent6 8" xfId="189" xr:uid="{00000000-0005-0000-0000-0000BA000000}"/>
    <cellStyle name="60% - Акцент1" xfId="190" xr:uid="{00000000-0005-0000-0000-0000BB000000}"/>
    <cellStyle name="60% - Акцент2" xfId="191" xr:uid="{00000000-0005-0000-0000-0000BC000000}"/>
    <cellStyle name="60% - Акцент3" xfId="192" xr:uid="{00000000-0005-0000-0000-0000BD000000}"/>
    <cellStyle name="60% - Акцент4" xfId="193" xr:uid="{00000000-0005-0000-0000-0000BE000000}"/>
    <cellStyle name="60% - Акцент5" xfId="194" xr:uid="{00000000-0005-0000-0000-0000BF000000}"/>
    <cellStyle name="60% - Акцент6" xfId="195" xr:uid="{00000000-0005-0000-0000-0000C0000000}"/>
    <cellStyle name="Accent1 2" xfId="196" xr:uid="{00000000-0005-0000-0000-0000C1000000}"/>
    <cellStyle name="Accent1 3" xfId="197" xr:uid="{00000000-0005-0000-0000-0000C2000000}"/>
    <cellStyle name="Accent2 2" xfId="198" xr:uid="{00000000-0005-0000-0000-0000C3000000}"/>
    <cellStyle name="Accent2 3" xfId="199" xr:uid="{00000000-0005-0000-0000-0000C4000000}"/>
    <cellStyle name="Accent3 2" xfId="200" xr:uid="{00000000-0005-0000-0000-0000C5000000}"/>
    <cellStyle name="Accent3 3" xfId="201" xr:uid="{00000000-0005-0000-0000-0000C6000000}"/>
    <cellStyle name="Accent4 2" xfId="202" xr:uid="{00000000-0005-0000-0000-0000C7000000}"/>
    <cellStyle name="Accent4 3" xfId="203" xr:uid="{00000000-0005-0000-0000-0000C8000000}"/>
    <cellStyle name="Accent5 2" xfId="204" xr:uid="{00000000-0005-0000-0000-0000C9000000}"/>
    <cellStyle name="Accent5 3" xfId="205" xr:uid="{00000000-0005-0000-0000-0000CA000000}"/>
    <cellStyle name="Accent6 2" xfId="206" xr:uid="{00000000-0005-0000-0000-0000CB000000}"/>
    <cellStyle name="Accent6 3" xfId="207" xr:uid="{00000000-0005-0000-0000-0000CC000000}"/>
    <cellStyle name="Bad 2" xfId="208" xr:uid="{00000000-0005-0000-0000-0000CD000000}"/>
    <cellStyle name="Bad 3" xfId="209" xr:uid="{00000000-0005-0000-0000-0000CE000000}"/>
    <cellStyle name="Calculation 2" xfId="210" xr:uid="{00000000-0005-0000-0000-0000CF000000}"/>
    <cellStyle name="Calculation 3" xfId="211" xr:uid="{00000000-0005-0000-0000-0000D0000000}"/>
    <cellStyle name="Check Cell 2" xfId="212" xr:uid="{00000000-0005-0000-0000-0000D1000000}"/>
    <cellStyle name="Check Cell 3" xfId="213" xr:uid="{00000000-0005-0000-0000-0000D2000000}"/>
    <cellStyle name="Comma 10" xfId="214" xr:uid="{00000000-0005-0000-0000-0000D4000000}"/>
    <cellStyle name="Comma 11" xfId="215" xr:uid="{00000000-0005-0000-0000-0000D5000000}"/>
    <cellStyle name="Comma 11 2" xfId="216" xr:uid="{00000000-0005-0000-0000-0000D6000000}"/>
    <cellStyle name="Comma 12" xfId="217" xr:uid="{00000000-0005-0000-0000-0000D7000000}"/>
    <cellStyle name="Comma 12 2" xfId="218" xr:uid="{00000000-0005-0000-0000-0000D8000000}"/>
    <cellStyle name="Comma 12 3" xfId="219" xr:uid="{00000000-0005-0000-0000-0000D9000000}"/>
    <cellStyle name="Comma 13" xfId="220" xr:uid="{00000000-0005-0000-0000-0000DA000000}"/>
    <cellStyle name="Comma 13 2" xfId="221" xr:uid="{00000000-0005-0000-0000-0000DB000000}"/>
    <cellStyle name="Comma 14" xfId="222" xr:uid="{00000000-0005-0000-0000-0000DC000000}"/>
    <cellStyle name="Comma 14 2" xfId="223" xr:uid="{00000000-0005-0000-0000-0000DD000000}"/>
    <cellStyle name="Comma 15" xfId="224" xr:uid="{00000000-0005-0000-0000-0000DE000000}"/>
    <cellStyle name="Comma 15 2" xfId="225" xr:uid="{00000000-0005-0000-0000-0000DF000000}"/>
    <cellStyle name="Comma 16" xfId="226" xr:uid="{00000000-0005-0000-0000-0000E0000000}"/>
    <cellStyle name="Comma 16 2" xfId="227" xr:uid="{00000000-0005-0000-0000-0000E1000000}"/>
    <cellStyle name="Comma 17" xfId="228" xr:uid="{00000000-0005-0000-0000-0000E2000000}"/>
    <cellStyle name="Comma 18" xfId="484" xr:uid="{00000000-0005-0000-0000-0000E3000000}"/>
    <cellStyle name="Comma 2" xfId="229" xr:uid="{00000000-0005-0000-0000-0000E4000000}"/>
    <cellStyle name="Comma 2 2" xfId="2" xr:uid="{00000000-0005-0000-0000-0000E5000000}"/>
    <cellStyle name="Comma 2 2 2" xfId="230" xr:uid="{00000000-0005-0000-0000-0000E6000000}"/>
    <cellStyle name="Comma 2 2 3" xfId="488" xr:uid="{00000000-0005-0000-0000-0000E7000000}"/>
    <cellStyle name="Comma 2 3" xfId="231" xr:uid="{00000000-0005-0000-0000-0000E8000000}"/>
    <cellStyle name="Comma 2 4" xfId="232" xr:uid="{00000000-0005-0000-0000-0000E9000000}"/>
    <cellStyle name="Comma 2 5" xfId="233" xr:uid="{00000000-0005-0000-0000-0000EA000000}"/>
    <cellStyle name="Comma 2 5 2" xfId="234" xr:uid="{00000000-0005-0000-0000-0000EB000000}"/>
    <cellStyle name="Comma 2 5 3" xfId="235" xr:uid="{00000000-0005-0000-0000-0000EC000000}"/>
    <cellStyle name="Comma 2 6" xfId="236" xr:uid="{00000000-0005-0000-0000-0000ED000000}"/>
    <cellStyle name="Comma 2 7" xfId="237" xr:uid="{00000000-0005-0000-0000-0000EE000000}"/>
    <cellStyle name="Comma 3" xfId="238" xr:uid="{00000000-0005-0000-0000-0000EF000000}"/>
    <cellStyle name="Comma 3 2" xfId="239" xr:uid="{00000000-0005-0000-0000-0000F0000000}"/>
    <cellStyle name="Comma 3 3" xfId="240" xr:uid="{00000000-0005-0000-0000-0000F1000000}"/>
    <cellStyle name="Comma 3 4" xfId="241" xr:uid="{00000000-0005-0000-0000-0000F2000000}"/>
    <cellStyle name="Comma 3 5" xfId="242" xr:uid="{00000000-0005-0000-0000-0000F3000000}"/>
    <cellStyle name="Comma 3 6" xfId="243" xr:uid="{00000000-0005-0000-0000-0000F4000000}"/>
    <cellStyle name="Comma 4" xfId="244" xr:uid="{00000000-0005-0000-0000-0000F5000000}"/>
    <cellStyle name="Comma 4 2" xfId="245" xr:uid="{00000000-0005-0000-0000-0000F6000000}"/>
    <cellStyle name="Comma 4 3" xfId="246" xr:uid="{00000000-0005-0000-0000-0000F7000000}"/>
    <cellStyle name="Comma 4 3 2" xfId="247" xr:uid="{00000000-0005-0000-0000-0000F8000000}"/>
    <cellStyle name="Comma 4 4" xfId="248" xr:uid="{00000000-0005-0000-0000-0000F9000000}"/>
    <cellStyle name="Comma 5" xfId="249" xr:uid="{00000000-0005-0000-0000-0000FA000000}"/>
    <cellStyle name="Comma 5 2" xfId="250" xr:uid="{00000000-0005-0000-0000-0000FB000000}"/>
    <cellStyle name="Comma 5 3" xfId="251" xr:uid="{00000000-0005-0000-0000-0000FC000000}"/>
    <cellStyle name="Comma 5 4" xfId="252" xr:uid="{00000000-0005-0000-0000-0000FD000000}"/>
    <cellStyle name="Comma 6" xfId="253" xr:uid="{00000000-0005-0000-0000-0000FE000000}"/>
    <cellStyle name="Comma 6 2" xfId="254" xr:uid="{00000000-0005-0000-0000-0000FF000000}"/>
    <cellStyle name="Comma 6 3" xfId="255" xr:uid="{00000000-0005-0000-0000-000000010000}"/>
    <cellStyle name="Comma 6 4" xfId="256" xr:uid="{00000000-0005-0000-0000-000001010000}"/>
    <cellStyle name="Comma 7" xfId="257" xr:uid="{00000000-0005-0000-0000-000002010000}"/>
    <cellStyle name="Comma 7 2" xfId="258" xr:uid="{00000000-0005-0000-0000-000003010000}"/>
    <cellStyle name="Comma 7 2 2" xfId="259" xr:uid="{00000000-0005-0000-0000-000004010000}"/>
    <cellStyle name="Comma 8" xfId="260" xr:uid="{00000000-0005-0000-0000-000005010000}"/>
    <cellStyle name="Comma 8 2" xfId="261" xr:uid="{00000000-0005-0000-0000-000006010000}"/>
    <cellStyle name="Comma 8 3" xfId="262" xr:uid="{00000000-0005-0000-0000-000007010000}"/>
    <cellStyle name="Comma 8 3 2" xfId="263" xr:uid="{00000000-0005-0000-0000-000008010000}"/>
    <cellStyle name="Comma 9" xfId="264" xr:uid="{00000000-0005-0000-0000-000009010000}"/>
    <cellStyle name="Comma 9 2" xfId="265" xr:uid="{00000000-0005-0000-0000-00000A010000}"/>
    <cellStyle name="Currency 2" xfId="266" xr:uid="{00000000-0005-0000-0000-00000B010000}"/>
    <cellStyle name="Currency 3" xfId="267" xr:uid="{00000000-0005-0000-0000-00000C010000}"/>
    <cellStyle name="Currency 4" xfId="268" xr:uid="{00000000-0005-0000-0000-00000D010000}"/>
    <cellStyle name="Currency 5" xfId="269" xr:uid="{00000000-0005-0000-0000-00000E010000}"/>
    <cellStyle name="Currency 6" xfId="481" xr:uid="{00000000-0005-0000-0000-00000F010000}"/>
    <cellStyle name="Explanatory Text 2" xfId="270" xr:uid="{00000000-0005-0000-0000-000010010000}"/>
    <cellStyle name="Explanatory Text 3" xfId="271" xr:uid="{00000000-0005-0000-0000-000011010000}"/>
    <cellStyle name="Good 2" xfId="272" xr:uid="{00000000-0005-0000-0000-000012010000}"/>
    <cellStyle name="Good 3" xfId="273" xr:uid="{00000000-0005-0000-0000-000013010000}"/>
    <cellStyle name="Heading 1 2" xfId="274" xr:uid="{00000000-0005-0000-0000-000014010000}"/>
    <cellStyle name="Heading 1 3" xfId="275" xr:uid="{00000000-0005-0000-0000-000015010000}"/>
    <cellStyle name="Heading 2 2" xfId="276" xr:uid="{00000000-0005-0000-0000-000016010000}"/>
    <cellStyle name="Heading 2 3" xfId="277" xr:uid="{00000000-0005-0000-0000-000017010000}"/>
    <cellStyle name="Heading 3 2" xfId="278" xr:uid="{00000000-0005-0000-0000-000018010000}"/>
    <cellStyle name="Heading 3 3" xfId="279" xr:uid="{00000000-0005-0000-0000-000019010000}"/>
    <cellStyle name="Heading 4 2" xfId="280" xr:uid="{00000000-0005-0000-0000-00001A010000}"/>
    <cellStyle name="Heading 4 3" xfId="281" xr:uid="{00000000-0005-0000-0000-00001B010000}"/>
    <cellStyle name="Hyperlink 2" xfId="282" xr:uid="{00000000-0005-0000-0000-00001C010000}"/>
    <cellStyle name="Hyperlink 2 2" xfId="283" xr:uid="{00000000-0005-0000-0000-00001D010000}"/>
    <cellStyle name="Input 2" xfId="284" xr:uid="{00000000-0005-0000-0000-00001E010000}"/>
    <cellStyle name="Input 3" xfId="285" xr:uid="{00000000-0005-0000-0000-00001F010000}"/>
    <cellStyle name="KPMG Heading 1" xfId="286" xr:uid="{00000000-0005-0000-0000-000020010000}"/>
    <cellStyle name="KPMG Heading 2" xfId="287" xr:uid="{00000000-0005-0000-0000-000021010000}"/>
    <cellStyle name="KPMG Heading 3" xfId="288" xr:uid="{00000000-0005-0000-0000-000022010000}"/>
    <cellStyle name="KPMG Heading 4" xfId="289" xr:uid="{00000000-0005-0000-0000-000023010000}"/>
    <cellStyle name="KPMG Normal" xfId="290" xr:uid="{00000000-0005-0000-0000-000024010000}"/>
    <cellStyle name="KPMG Normal Text" xfId="291" xr:uid="{00000000-0005-0000-0000-000025010000}"/>
    <cellStyle name="KPMG Normal_123" xfId="292" xr:uid="{00000000-0005-0000-0000-000026010000}"/>
    <cellStyle name="Linked Cell 2" xfId="293" xr:uid="{00000000-0005-0000-0000-000027010000}"/>
    <cellStyle name="Linked Cell 3" xfId="294" xr:uid="{00000000-0005-0000-0000-000028010000}"/>
    <cellStyle name="Neutral 2" xfId="295" xr:uid="{00000000-0005-0000-0000-000029010000}"/>
    <cellStyle name="Neutral 3" xfId="296" xr:uid="{00000000-0005-0000-0000-00002A010000}"/>
    <cellStyle name="Normal 10" xfId="297" xr:uid="{00000000-0005-0000-0000-00002C010000}"/>
    <cellStyle name="Normal 11" xfId="298" xr:uid="{00000000-0005-0000-0000-00002D010000}"/>
    <cellStyle name="Normal 12" xfId="299" xr:uid="{00000000-0005-0000-0000-00002E010000}"/>
    <cellStyle name="Normal 13" xfId="300" xr:uid="{00000000-0005-0000-0000-00002F010000}"/>
    <cellStyle name="Normal 14" xfId="301" xr:uid="{00000000-0005-0000-0000-000030010000}"/>
    <cellStyle name="Normal 15" xfId="302" xr:uid="{00000000-0005-0000-0000-000031010000}"/>
    <cellStyle name="Normal 16" xfId="303" xr:uid="{00000000-0005-0000-0000-000032010000}"/>
    <cellStyle name="Normal 16 2" xfId="304" xr:uid="{00000000-0005-0000-0000-000033010000}"/>
    <cellStyle name="Normal 17" xfId="305" xr:uid="{00000000-0005-0000-0000-000034010000}"/>
    <cellStyle name="Normal 17 2" xfId="306" xr:uid="{00000000-0005-0000-0000-000035010000}"/>
    <cellStyle name="Normal 17 3" xfId="307" xr:uid="{00000000-0005-0000-0000-000036010000}"/>
    <cellStyle name="Normal 18" xfId="308" xr:uid="{00000000-0005-0000-0000-000037010000}"/>
    <cellStyle name="Normal 18 2" xfId="309" xr:uid="{00000000-0005-0000-0000-000038010000}"/>
    <cellStyle name="Normal 19" xfId="310" xr:uid="{00000000-0005-0000-0000-000039010000}"/>
    <cellStyle name="Normal 19 2" xfId="311" xr:uid="{00000000-0005-0000-0000-00003A010000}"/>
    <cellStyle name="Normal 2" xfId="312" xr:uid="{00000000-0005-0000-0000-00003B010000}"/>
    <cellStyle name="Normal 2 10" xfId="313" xr:uid="{00000000-0005-0000-0000-00003C010000}"/>
    <cellStyle name="Normal 2 2" xfId="314" xr:uid="{00000000-0005-0000-0000-00003D010000}"/>
    <cellStyle name="Normal 2 2 2" xfId="315" xr:uid="{00000000-0005-0000-0000-00003E010000}"/>
    <cellStyle name="Normal 2 3" xfId="316" xr:uid="{00000000-0005-0000-0000-00003F010000}"/>
    <cellStyle name="Normal 2 3 2" xfId="317" xr:uid="{00000000-0005-0000-0000-000040010000}"/>
    <cellStyle name="Normal 2 4" xfId="318" xr:uid="{00000000-0005-0000-0000-000041010000}"/>
    <cellStyle name="Normal 2 5" xfId="319" xr:uid="{00000000-0005-0000-0000-000042010000}"/>
    <cellStyle name="Normal 2 6" xfId="320" xr:uid="{00000000-0005-0000-0000-000043010000}"/>
    <cellStyle name="Normal 2 7" xfId="321" xr:uid="{00000000-0005-0000-0000-000044010000}"/>
    <cellStyle name="Normal 2 7 2" xfId="322" xr:uid="{00000000-0005-0000-0000-000045010000}"/>
    <cellStyle name="Normal 2 7 3" xfId="323" xr:uid="{00000000-0005-0000-0000-000046010000}"/>
    <cellStyle name="Normal 2 8" xfId="324" xr:uid="{00000000-0005-0000-0000-000047010000}"/>
    <cellStyle name="Normal 2 9" xfId="325" xr:uid="{00000000-0005-0000-0000-000048010000}"/>
    <cellStyle name="Normal 20" xfId="326" xr:uid="{00000000-0005-0000-0000-000049010000}"/>
    <cellStyle name="Normal 20 2" xfId="327" xr:uid="{00000000-0005-0000-0000-00004A010000}"/>
    <cellStyle name="Normal 20 3" xfId="328" xr:uid="{00000000-0005-0000-0000-00004B010000}"/>
    <cellStyle name="Normal 21" xfId="329" xr:uid="{00000000-0005-0000-0000-00004C010000}"/>
    <cellStyle name="Normal 21 2" xfId="330" xr:uid="{00000000-0005-0000-0000-00004D010000}"/>
    <cellStyle name="Normal 21 3" xfId="331" xr:uid="{00000000-0005-0000-0000-00004E010000}"/>
    <cellStyle name="Normal 22" xfId="332" xr:uid="{00000000-0005-0000-0000-00004F010000}"/>
    <cellStyle name="Normal 22 2" xfId="333" xr:uid="{00000000-0005-0000-0000-000050010000}"/>
    <cellStyle name="Normal 22 3" xfId="334" xr:uid="{00000000-0005-0000-0000-000051010000}"/>
    <cellStyle name="Normal 23" xfId="335" xr:uid="{00000000-0005-0000-0000-000052010000}"/>
    <cellStyle name="Normal 23 2" xfId="336" xr:uid="{00000000-0005-0000-0000-000053010000}"/>
    <cellStyle name="Normal 24" xfId="337" xr:uid="{00000000-0005-0000-0000-000054010000}"/>
    <cellStyle name="Normal 24 2" xfId="338" xr:uid="{00000000-0005-0000-0000-000055010000}"/>
    <cellStyle name="Normal 25" xfId="339" xr:uid="{00000000-0005-0000-0000-000056010000}"/>
    <cellStyle name="Normal 25 2" xfId="340" xr:uid="{00000000-0005-0000-0000-000057010000}"/>
    <cellStyle name="Normal 26" xfId="341" xr:uid="{00000000-0005-0000-0000-000058010000}"/>
    <cellStyle name="Normal 26 2" xfId="342" xr:uid="{00000000-0005-0000-0000-000059010000}"/>
    <cellStyle name="Normal 27" xfId="343" xr:uid="{00000000-0005-0000-0000-00005A010000}"/>
    <cellStyle name="Normal 27 2" xfId="344" xr:uid="{00000000-0005-0000-0000-00005B010000}"/>
    <cellStyle name="Normal 28" xfId="345" xr:uid="{00000000-0005-0000-0000-00005C010000}"/>
    <cellStyle name="Normal 28 2" xfId="346" xr:uid="{00000000-0005-0000-0000-00005D010000}"/>
    <cellStyle name="Normal 29" xfId="347" xr:uid="{00000000-0005-0000-0000-00005E010000}"/>
    <cellStyle name="Normal 29 2" xfId="348" xr:uid="{00000000-0005-0000-0000-00005F010000}"/>
    <cellStyle name="Normal 3" xfId="1" xr:uid="{00000000-0005-0000-0000-000060010000}"/>
    <cellStyle name="Normal 3 2" xfId="350" xr:uid="{00000000-0005-0000-0000-000061010000}"/>
    <cellStyle name="Normal 3 3" xfId="351" xr:uid="{00000000-0005-0000-0000-000062010000}"/>
    <cellStyle name="Normal 3 4" xfId="352" xr:uid="{00000000-0005-0000-0000-000063010000}"/>
    <cellStyle name="Normal 3 5" xfId="353" xr:uid="{00000000-0005-0000-0000-000064010000}"/>
    <cellStyle name="Normal 3 6" xfId="354" xr:uid="{00000000-0005-0000-0000-000065010000}"/>
    <cellStyle name="Normal 3 7" xfId="349" xr:uid="{00000000-0005-0000-0000-000066010000}"/>
    <cellStyle name="Normal 3 8" xfId="487" xr:uid="{00000000-0005-0000-0000-000067010000}"/>
    <cellStyle name="Normal 3_HavelvacN2axjusakN3" xfId="355" xr:uid="{00000000-0005-0000-0000-000068010000}"/>
    <cellStyle name="Normal 30" xfId="356" xr:uid="{00000000-0005-0000-0000-000069010000}"/>
    <cellStyle name="Normal 30 2" xfId="357" xr:uid="{00000000-0005-0000-0000-00006A010000}"/>
    <cellStyle name="Normal 31" xfId="358" xr:uid="{00000000-0005-0000-0000-00006B010000}"/>
    <cellStyle name="Normal 31 2" xfId="359" xr:uid="{00000000-0005-0000-0000-00006C010000}"/>
    <cellStyle name="Normal 32" xfId="360" xr:uid="{00000000-0005-0000-0000-00006D010000}"/>
    <cellStyle name="Normal 32 2" xfId="361" xr:uid="{00000000-0005-0000-0000-00006E010000}"/>
    <cellStyle name="Normal 33" xfId="362" xr:uid="{00000000-0005-0000-0000-00006F010000}"/>
    <cellStyle name="Normal 33 2" xfId="363" xr:uid="{00000000-0005-0000-0000-000070010000}"/>
    <cellStyle name="Normal 34" xfId="364" xr:uid="{00000000-0005-0000-0000-000071010000}"/>
    <cellStyle name="Normal 34 2" xfId="365" xr:uid="{00000000-0005-0000-0000-000072010000}"/>
    <cellStyle name="Normal 35" xfId="366" xr:uid="{00000000-0005-0000-0000-000073010000}"/>
    <cellStyle name="Normal 35 2" xfId="367" xr:uid="{00000000-0005-0000-0000-000074010000}"/>
    <cellStyle name="Normal 36" xfId="368" xr:uid="{00000000-0005-0000-0000-000075010000}"/>
    <cellStyle name="Normal 37" xfId="369" xr:uid="{00000000-0005-0000-0000-000076010000}"/>
    <cellStyle name="Normal 374" xfId="370" xr:uid="{00000000-0005-0000-0000-000077010000}"/>
    <cellStyle name="Normal 374 2" xfId="371" xr:uid="{00000000-0005-0000-0000-000078010000}"/>
    <cellStyle name="Normal 38" xfId="372" xr:uid="{00000000-0005-0000-0000-000079010000}"/>
    <cellStyle name="Normal 39" xfId="373" xr:uid="{00000000-0005-0000-0000-00007A010000}"/>
    <cellStyle name="Normal 4" xfId="374" xr:uid="{00000000-0005-0000-0000-00007B010000}"/>
    <cellStyle name="Normal 4 2" xfId="375" xr:uid="{00000000-0005-0000-0000-00007C010000}"/>
    <cellStyle name="Normal 4 2 2" xfId="376" xr:uid="{00000000-0005-0000-0000-00007D010000}"/>
    <cellStyle name="Normal 4 3" xfId="377" xr:uid="{00000000-0005-0000-0000-00007E010000}"/>
    <cellStyle name="Normal 4 4" xfId="378" xr:uid="{00000000-0005-0000-0000-00007F010000}"/>
    <cellStyle name="Normal 40" xfId="379" xr:uid="{00000000-0005-0000-0000-000080010000}"/>
    <cellStyle name="Normal 41" xfId="380" xr:uid="{00000000-0005-0000-0000-000081010000}"/>
    <cellStyle name="Normal 41 2" xfId="485" xr:uid="{00000000-0005-0000-0000-000082010000}"/>
    <cellStyle name="Normal 42" xfId="381" xr:uid="{00000000-0005-0000-0000-000083010000}"/>
    <cellStyle name="Normal 43" xfId="479" xr:uid="{00000000-0005-0000-0000-000084010000}"/>
    <cellStyle name="Normal 44" xfId="480" xr:uid="{00000000-0005-0000-0000-000085010000}"/>
    <cellStyle name="Normal 44 2" xfId="483" xr:uid="{00000000-0005-0000-0000-000086010000}"/>
    <cellStyle name="Normal 48" xfId="478" xr:uid="{00000000-0005-0000-0000-000087010000}"/>
    <cellStyle name="Normal 5" xfId="382" xr:uid="{00000000-0005-0000-0000-000088010000}"/>
    <cellStyle name="Normal 5 2" xfId="383" xr:uid="{00000000-0005-0000-0000-000089010000}"/>
    <cellStyle name="Normal 5 3" xfId="384" xr:uid="{00000000-0005-0000-0000-00008A010000}"/>
    <cellStyle name="Normal 5 4" xfId="385" xr:uid="{00000000-0005-0000-0000-00008B010000}"/>
    <cellStyle name="Normal 5 5" xfId="386" xr:uid="{00000000-0005-0000-0000-00008C010000}"/>
    <cellStyle name="Normal 54" xfId="387" xr:uid="{00000000-0005-0000-0000-00008D010000}"/>
    <cellStyle name="Normal 6" xfId="388" xr:uid="{00000000-0005-0000-0000-00008E010000}"/>
    <cellStyle name="Normal 6 2" xfId="389" xr:uid="{00000000-0005-0000-0000-00008F010000}"/>
    <cellStyle name="Normal 6 3" xfId="390" xr:uid="{00000000-0005-0000-0000-000090010000}"/>
    <cellStyle name="Normal 7" xfId="391" xr:uid="{00000000-0005-0000-0000-000091010000}"/>
    <cellStyle name="Normal 7 2" xfId="392" xr:uid="{00000000-0005-0000-0000-000092010000}"/>
    <cellStyle name="Normal 7 3" xfId="393" xr:uid="{00000000-0005-0000-0000-000093010000}"/>
    <cellStyle name="Normal 7 4" xfId="394" xr:uid="{00000000-0005-0000-0000-000094010000}"/>
    <cellStyle name="Normal 78" xfId="395" xr:uid="{00000000-0005-0000-0000-000095010000}"/>
    <cellStyle name="Normal 78 2" xfId="396" xr:uid="{00000000-0005-0000-0000-000096010000}"/>
    <cellStyle name="Normal 8" xfId="397" xr:uid="{00000000-0005-0000-0000-000097010000}"/>
    <cellStyle name="Normal 8 2" xfId="398" xr:uid="{00000000-0005-0000-0000-000098010000}"/>
    <cellStyle name="Normal 81" xfId="399" xr:uid="{00000000-0005-0000-0000-000099010000}"/>
    <cellStyle name="Normal 9" xfId="400" xr:uid="{00000000-0005-0000-0000-00009A010000}"/>
    <cellStyle name="Normal 9 2" xfId="401" xr:uid="{00000000-0005-0000-0000-00009B010000}"/>
    <cellStyle name="Normal_Hashvet-2004" xfId="486" xr:uid="{00000000-0005-0000-0000-00009C010000}"/>
    <cellStyle name="Normal_Sheet1" xfId="482" xr:uid="{00000000-0005-0000-0000-00009D010000}"/>
    <cellStyle name="Note 2" xfId="402" xr:uid="{00000000-0005-0000-0000-00009E010000}"/>
    <cellStyle name="Note 2 2" xfId="403" xr:uid="{00000000-0005-0000-0000-00009F010000}"/>
    <cellStyle name="Note 2 3" xfId="404" xr:uid="{00000000-0005-0000-0000-0000A0010000}"/>
    <cellStyle name="Note 3" xfId="405" xr:uid="{00000000-0005-0000-0000-0000A1010000}"/>
    <cellStyle name="Note 3 2" xfId="406" xr:uid="{00000000-0005-0000-0000-0000A2010000}"/>
    <cellStyle name="Note 3 3" xfId="407" xr:uid="{00000000-0005-0000-0000-0000A3010000}"/>
    <cellStyle name="Note 4" xfId="408" xr:uid="{00000000-0005-0000-0000-0000A4010000}"/>
    <cellStyle name="Note 4 2" xfId="409" xr:uid="{00000000-0005-0000-0000-0000A5010000}"/>
    <cellStyle name="Note 5" xfId="410" xr:uid="{00000000-0005-0000-0000-0000A6010000}"/>
    <cellStyle name="Note 5 2" xfId="411" xr:uid="{00000000-0005-0000-0000-0000A7010000}"/>
    <cellStyle name="Note 6" xfId="412" xr:uid="{00000000-0005-0000-0000-0000A8010000}"/>
    <cellStyle name="Note 6 2" xfId="413" xr:uid="{00000000-0005-0000-0000-0000A9010000}"/>
    <cellStyle name="Note 7" xfId="414" xr:uid="{00000000-0005-0000-0000-0000AA010000}"/>
    <cellStyle name="Note 7 2" xfId="415" xr:uid="{00000000-0005-0000-0000-0000AB010000}"/>
    <cellStyle name="Note 8" xfId="416" xr:uid="{00000000-0005-0000-0000-0000AC010000}"/>
    <cellStyle name="Output 2" xfId="417" xr:uid="{00000000-0005-0000-0000-0000AD010000}"/>
    <cellStyle name="Output 3" xfId="418" xr:uid="{00000000-0005-0000-0000-0000AE010000}"/>
    <cellStyle name="Percent 2" xfId="419" xr:uid="{00000000-0005-0000-0000-0000AF010000}"/>
    <cellStyle name="Percent 2 2" xfId="420" xr:uid="{00000000-0005-0000-0000-0000B0010000}"/>
    <cellStyle name="Percent 2 2 2" xfId="421" xr:uid="{00000000-0005-0000-0000-0000B1010000}"/>
    <cellStyle name="Percent 2 3" xfId="422" xr:uid="{00000000-0005-0000-0000-0000B2010000}"/>
    <cellStyle name="Percent 2 3 2" xfId="423" xr:uid="{00000000-0005-0000-0000-0000B3010000}"/>
    <cellStyle name="Percent 2 3 3" xfId="424" xr:uid="{00000000-0005-0000-0000-0000B4010000}"/>
    <cellStyle name="Percent 2 4" xfId="425" xr:uid="{00000000-0005-0000-0000-0000B5010000}"/>
    <cellStyle name="Percent 2 5" xfId="426" xr:uid="{00000000-0005-0000-0000-0000B6010000}"/>
    <cellStyle name="Percent 3" xfId="427" xr:uid="{00000000-0005-0000-0000-0000B7010000}"/>
    <cellStyle name="Percent 3 2" xfId="428" xr:uid="{00000000-0005-0000-0000-0000B8010000}"/>
    <cellStyle name="Percent 3 3" xfId="429" xr:uid="{00000000-0005-0000-0000-0000B9010000}"/>
    <cellStyle name="Percent 4" xfId="430" xr:uid="{00000000-0005-0000-0000-0000BA010000}"/>
    <cellStyle name="Percent 4 2" xfId="431" xr:uid="{00000000-0005-0000-0000-0000BB010000}"/>
    <cellStyle name="Percent 4 3" xfId="432" xr:uid="{00000000-0005-0000-0000-0000BC010000}"/>
    <cellStyle name="Percent 5" xfId="433" xr:uid="{00000000-0005-0000-0000-0000BD010000}"/>
    <cellStyle name="Percent 5 2" xfId="434" xr:uid="{00000000-0005-0000-0000-0000BE010000}"/>
    <cellStyle name="Percent 6" xfId="435" xr:uid="{00000000-0005-0000-0000-0000BF010000}"/>
    <cellStyle name="Percent 6 2" xfId="436" xr:uid="{00000000-0005-0000-0000-0000C0010000}"/>
    <cellStyle name="Percent 7" xfId="437" xr:uid="{00000000-0005-0000-0000-0000C1010000}"/>
    <cellStyle name="Percent 8" xfId="438" xr:uid="{00000000-0005-0000-0000-0000C2010000}"/>
    <cellStyle name="Style 1" xfId="439" xr:uid="{00000000-0005-0000-0000-0000C3010000}"/>
    <cellStyle name="Style 1 2" xfId="440" xr:uid="{00000000-0005-0000-0000-0000C4010000}"/>
    <cellStyle name="Title 2" xfId="441" xr:uid="{00000000-0005-0000-0000-0000C5010000}"/>
    <cellStyle name="Total 2" xfId="442" xr:uid="{00000000-0005-0000-0000-0000C6010000}"/>
    <cellStyle name="Total 3" xfId="443" xr:uid="{00000000-0005-0000-0000-0000C7010000}"/>
    <cellStyle name="Warning Text 2" xfId="444" xr:uid="{00000000-0005-0000-0000-0000C8010000}"/>
    <cellStyle name="Warning Text 3" xfId="445" xr:uid="{00000000-0005-0000-0000-0000C9010000}"/>
    <cellStyle name="Акцент1" xfId="446" xr:uid="{00000000-0005-0000-0000-0000CA010000}"/>
    <cellStyle name="Акцент2" xfId="447" xr:uid="{00000000-0005-0000-0000-0000CB010000}"/>
    <cellStyle name="Акцент3" xfId="448" xr:uid="{00000000-0005-0000-0000-0000CC010000}"/>
    <cellStyle name="Акцент4" xfId="449" xr:uid="{00000000-0005-0000-0000-0000CD010000}"/>
    <cellStyle name="Акцент5" xfId="450" xr:uid="{00000000-0005-0000-0000-0000CE010000}"/>
    <cellStyle name="Акцент6" xfId="451" xr:uid="{00000000-0005-0000-0000-0000CF010000}"/>
    <cellStyle name="Беззащитный" xfId="452" xr:uid="{00000000-0005-0000-0000-0000D0010000}"/>
    <cellStyle name="Ввод " xfId="453" xr:uid="{00000000-0005-0000-0000-0000D1010000}"/>
    <cellStyle name="Вывод" xfId="454" xr:uid="{00000000-0005-0000-0000-0000D2010000}"/>
    <cellStyle name="Вычисление" xfId="455" xr:uid="{00000000-0005-0000-0000-0000D3010000}"/>
    <cellStyle name="Заголовок 1" xfId="456" xr:uid="{00000000-0005-0000-0000-0000D4010000}"/>
    <cellStyle name="Заголовок 2" xfId="457" xr:uid="{00000000-0005-0000-0000-0000D5010000}"/>
    <cellStyle name="Заголовок 3" xfId="458" xr:uid="{00000000-0005-0000-0000-0000D6010000}"/>
    <cellStyle name="Заголовок 4" xfId="459" xr:uid="{00000000-0005-0000-0000-0000D7010000}"/>
    <cellStyle name="Защитный" xfId="460" xr:uid="{00000000-0005-0000-0000-0000D8010000}"/>
    <cellStyle name="Итог" xfId="461" xr:uid="{00000000-0005-0000-0000-0000D9010000}"/>
    <cellStyle name="Контрольная ячейка" xfId="462" xr:uid="{00000000-0005-0000-0000-0000DA010000}"/>
    <cellStyle name="Название" xfId="463" xr:uid="{00000000-0005-0000-0000-0000DB010000}"/>
    <cellStyle name="Нейтральный" xfId="464" xr:uid="{00000000-0005-0000-0000-0000DC010000}"/>
    <cellStyle name="Обычный" xfId="0" builtinId="0"/>
    <cellStyle name="Обычный 2" xfId="465" xr:uid="{00000000-0005-0000-0000-0000DD010000}"/>
    <cellStyle name="Обычный 3" xfId="466" xr:uid="{00000000-0005-0000-0000-0000DE010000}"/>
    <cellStyle name="Обычный 3 2" xfId="467" xr:uid="{00000000-0005-0000-0000-0000DF010000}"/>
    <cellStyle name="Плохой" xfId="468" xr:uid="{00000000-0005-0000-0000-0000E0010000}"/>
    <cellStyle name="Пояснение" xfId="469" xr:uid="{00000000-0005-0000-0000-0000E1010000}"/>
    <cellStyle name="Примечание" xfId="470" xr:uid="{00000000-0005-0000-0000-0000E2010000}"/>
    <cellStyle name="Связанная ячейка" xfId="471" xr:uid="{00000000-0005-0000-0000-0000E3010000}"/>
    <cellStyle name="Текст предупреждения" xfId="472" xr:uid="{00000000-0005-0000-0000-0000E4010000}"/>
    <cellStyle name="Финансовый" xfId="489" builtinId="3"/>
    <cellStyle name="Финансовый 2" xfId="473" xr:uid="{00000000-0005-0000-0000-0000E5010000}"/>
    <cellStyle name="Финансовый 3" xfId="474" xr:uid="{00000000-0005-0000-0000-0000E6010000}"/>
    <cellStyle name="Финансовый 3 2" xfId="475" xr:uid="{00000000-0005-0000-0000-0000E7010000}"/>
    <cellStyle name="Финансовый 4" xfId="476" xr:uid="{00000000-0005-0000-0000-0000E8010000}"/>
    <cellStyle name="Хороший" xfId="477" xr:uid="{00000000-0005-0000-0000-0000E9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 /><Relationship Id="rId1" Type="http://schemas.openxmlformats.org/officeDocument/2006/relationships/externalLinkPath" Target="xlFile://Root/Users/Marine.Harutyunyan/AppData/Roaming/Microsoft/Excel/External_Debt_Service_Payments_Schedule_2022%20(version%201).xlsb" TargetMode="External" 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I932"/>
  <sheetViews>
    <sheetView zoomScaleNormal="100" workbookViewId="0">
      <selection activeCell="D10" sqref="D10"/>
    </sheetView>
  </sheetViews>
  <sheetFormatPr defaultRowHeight="14.25" outlineLevelRow="2"/>
  <cols>
    <col min="1" max="1" width="3.50390625" style="131" customWidth="1"/>
    <col min="2" max="2" width="13.88671875" style="115" customWidth="1"/>
    <col min="3" max="3" width="50.703125" style="115" customWidth="1"/>
    <col min="4" max="7" width="18.609375" style="115" customWidth="1"/>
    <col min="8" max="9" width="14.6953125" style="115" customWidth="1"/>
    <col min="10" max="250" width="9.16796875" style="115"/>
    <col min="251" max="251" width="0" style="115" hidden="1" customWidth="1"/>
    <col min="252" max="252" width="3.50390625" style="115" customWidth="1"/>
    <col min="253" max="253" width="49.89453125" style="115" customWidth="1"/>
    <col min="254" max="254" width="16.046875" style="115" customWidth="1"/>
    <col min="255" max="255" width="13.6171875" style="115" customWidth="1"/>
    <col min="256" max="256" width="16.71875" style="115" customWidth="1"/>
    <col min="257" max="257" width="15.1015625" style="115" customWidth="1"/>
    <col min="258" max="506" width="9.16796875" style="115"/>
    <col min="507" max="507" width="0" style="115" hidden="1" customWidth="1"/>
    <col min="508" max="508" width="3.50390625" style="115" customWidth="1"/>
    <col min="509" max="509" width="49.89453125" style="115" customWidth="1"/>
    <col min="510" max="510" width="16.046875" style="115" customWidth="1"/>
    <col min="511" max="511" width="13.6171875" style="115" customWidth="1"/>
    <col min="512" max="512" width="16.71875" style="115" customWidth="1"/>
    <col min="513" max="513" width="15.1015625" style="115" customWidth="1"/>
    <col min="514" max="762" width="9.16796875" style="115"/>
    <col min="763" max="763" width="0" style="115" hidden="1" customWidth="1"/>
    <col min="764" max="764" width="3.50390625" style="115" customWidth="1"/>
    <col min="765" max="765" width="49.89453125" style="115" customWidth="1"/>
    <col min="766" max="766" width="16.046875" style="115" customWidth="1"/>
    <col min="767" max="767" width="13.6171875" style="115" customWidth="1"/>
    <col min="768" max="768" width="16.71875" style="115" customWidth="1"/>
    <col min="769" max="769" width="15.1015625" style="115" customWidth="1"/>
    <col min="770" max="1018" width="9.16796875" style="115"/>
    <col min="1019" max="1019" width="0" style="115" hidden="1" customWidth="1"/>
    <col min="1020" max="1020" width="3.50390625" style="115" customWidth="1"/>
    <col min="1021" max="1021" width="49.89453125" style="115" customWidth="1"/>
    <col min="1022" max="1022" width="16.046875" style="115" customWidth="1"/>
    <col min="1023" max="1023" width="13.6171875" style="115" customWidth="1"/>
    <col min="1024" max="1024" width="16.71875" style="115" customWidth="1"/>
    <col min="1025" max="1025" width="15.1015625" style="115" customWidth="1"/>
    <col min="1026" max="1274" width="9.16796875" style="115"/>
    <col min="1275" max="1275" width="0" style="115" hidden="1" customWidth="1"/>
    <col min="1276" max="1276" width="3.50390625" style="115" customWidth="1"/>
    <col min="1277" max="1277" width="49.89453125" style="115" customWidth="1"/>
    <col min="1278" max="1278" width="16.046875" style="115" customWidth="1"/>
    <col min="1279" max="1279" width="13.6171875" style="115" customWidth="1"/>
    <col min="1280" max="1280" width="16.71875" style="115" customWidth="1"/>
    <col min="1281" max="1281" width="15.1015625" style="115" customWidth="1"/>
    <col min="1282" max="1530" width="9.16796875" style="115"/>
    <col min="1531" max="1531" width="0" style="115" hidden="1" customWidth="1"/>
    <col min="1532" max="1532" width="3.50390625" style="115" customWidth="1"/>
    <col min="1533" max="1533" width="49.89453125" style="115" customWidth="1"/>
    <col min="1534" max="1534" width="16.046875" style="115" customWidth="1"/>
    <col min="1535" max="1535" width="13.6171875" style="115" customWidth="1"/>
    <col min="1536" max="1536" width="16.71875" style="115" customWidth="1"/>
    <col min="1537" max="1537" width="15.1015625" style="115" customWidth="1"/>
    <col min="1538" max="1786" width="9.16796875" style="115"/>
    <col min="1787" max="1787" width="0" style="115" hidden="1" customWidth="1"/>
    <col min="1788" max="1788" width="3.50390625" style="115" customWidth="1"/>
    <col min="1789" max="1789" width="49.89453125" style="115" customWidth="1"/>
    <col min="1790" max="1790" width="16.046875" style="115" customWidth="1"/>
    <col min="1791" max="1791" width="13.6171875" style="115" customWidth="1"/>
    <col min="1792" max="1792" width="16.71875" style="115" customWidth="1"/>
    <col min="1793" max="1793" width="15.1015625" style="115" customWidth="1"/>
    <col min="1794" max="2042" width="9.16796875" style="115"/>
    <col min="2043" max="2043" width="0" style="115" hidden="1" customWidth="1"/>
    <col min="2044" max="2044" width="3.50390625" style="115" customWidth="1"/>
    <col min="2045" max="2045" width="49.89453125" style="115" customWidth="1"/>
    <col min="2046" max="2046" width="16.046875" style="115" customWidth="1"/>
    <col min="2047" max="2047" width="13.6171875" style="115" customWidth="1"/>
    <col min="2048" max="2048" width="16.71875" style="115" customWidth="1"/>
    <col min="2049" max="2049" width="15.1015625" style="115" customWidth="1"/>
    <col min="2050" max="2298" width="9.16796875" style="115"/>
    <col min="2299" max="2299" width="0" style="115" hidden="1" customWidth="1"/>
    <col min="2300" max="2300" width="3.50390625" style="115" customWidth="1"/>
    <col min="2301" max="2301" width="49.89453125" style="115" customWidth="1"/>
    <col min="2302" max="2302" width="16.046875" style="115" customWidth="1"/>
    <col min="2303" max="2303" width="13.6171875" style="115" customWidth="1"/>
    <col min="2304" max="2304" width="16.71875" style="115" customWidth="1"/>
    <col min="2305" max="2305" width="15.1015625" style="115" customWidth="1"/>
    <col min="2306" max="2554" width="9.16796875" style="115"/>
    <col min="2555" max="2555" width="0" style="115" hidden="1" customWidth="1"/>
    <col min="2556" max="2556" width="3.50390625" style="115" customWidth="1"/>
    <col min="2557" max="2557" width="49.89453125" style="115" customWidth="1"/>
    <col min="2558" max="2558" width="16.046875" style="115" customWidth="1"/>
    <col min="2559" max="2559" width="13.6171875" style="115" customWidth="1"/>
    <col min="2560" max="2560" width="16.71875" style="115" customWidth="1"/>
    <col min="2561" max="2561" width="15.1015625" style="115" customWidth="1"/>
    <col min="2562" max="2810" width="9.16796875" style="115"/>
    <col min="2811" max="2811" width="0" style="115" hidden="1" customWidth="1"/>
    <col min="2812" max="2812" width="3.50390625" style="115" customWidth="1"/>
    <col min="2813" max="2813" width="49.89453125" style="115" customWidth="1"/>
    <col min="2814" max="2814" width="16.046875" style="115" customWidth="1"/>
    <col min="2815" max="2815" width="13.6171875" style="115" customWidth="1"/>
    <col min="2816" max="2816" width="16.71875" style="115" customWidth="1"/>
    <col min="2817" max="2817" width="15.1015625" style="115" customWidth="1"/>
    <col min="2818" max="3066" width="9.16796875" style="115"/>
    <col min="3067" max="3067" width="0" style="115" hidden="1" customWidth="1"/>
    <col min="3068" max="3068" width="3.50390625" style="115" customWidth="1"/>
    <col min="3069" max="3069" width="49.89453125" style="115" customWidth="1"/>
    <col min="3070" max="3070" width="16.046875" style="115" customWidth="1"/>
    <col min="3071" max="3071" width="13.6171875" style="115" customWidth="1"/>
    <col min="3072" max="3072" width="16.71875" style="115" customWidth="1"/>
    <col min="3073" max="3073" width="15.1015625" style="115" customWidth="1"/>
    <col min="3074" max="3322" width="9.16796875" style="115"/>
    <col min="3323" max="3323" width="0" style="115" hidden="1" customWidth="1"/>
    <col min="3324" max="3324" width="3.50390625" style="115" customWidth="1"/>
    <col min="3325" max="3325" width="49.89453125" style="115" customWidth="1"/>
    <col min="3326" max="3326" width="16.046875" style="115" customWidth="1"/>
    <col min="3327" max="3327" width="13.6171875" style="115" customWidth="1"/>
    <col min="3328" max="3328" width="16.71875" style="115" customWidth="1"/>
    <col min="3329" max="3329" width="15.1015625" style="115" customWidth="1"/>
    <col min="3330" max="3578" width="9.16796875" style="115"/>
    <col min="3579" max="3579" width="0" style="115" hidden="1" customWidth="1"/>
    <col min="3580" max="3580" width="3.50390625" style="115" customWidth="1"/>
    <col min="3581" max="3581" width="49.89453125" style="115" customWidth="1"/>
    <col min="3582" max="3582" width="16.046875" style="115" customWidth="1"/>
    <col min="3583" max="3583" width="13.6171875" style="115" customWidth="1"/>
    <col min="3584" max="3584" width="16.71875" style="115" customWidth="1"/>
    <col min="3585" max="3585" width="15.1015625" style="115" customWidth="1"/>
    <col min="3586" max="3834" width="9.16796875" style="115"/>
    <col min="3835" max="3835" width="0" style="115" hidden="1" customWidth="1"/>
    <col min="3836" max="3836" width="3.50390625" style="115" customWidth="1"/>
    <col min="3837" max="3837" width="49.89453125" style="115" customWidth="1"/>
    <col min="3838" max="3838" width="16.046875" style="115" customWidth="1"/>
    <col min="3839" max="3839" width="13.6171875" style="115" customWidth="1"/>
    <col min="3840" max="3840" width="16.71875" style="115" customWidth="1"/>
    <col min="3841" max="3841" width="15.1015625" style="115" customWidth="1"/>
    <col min="3842" max="4090" width="9.16796875" style="115"/>
    <col min="4091" max="4091" width="0" style="115" hidden="1" customWidth="1"/>
    <col min="4092" max="4092" width="3.50390625" style="115" customWidth="1"/>
    <col min="4093" max="4093" width="49.89453125" style="115" customWidth="1"/>
    <col min="4094" max="4094" width="16.046875" style="115" customWidth="1"/>
    <col min="4095" max="4095" width="13.6171875" style="115" customWidth="1"/>
    <col min="4096" max="4096" width="16.71875" style="115" customWidth="1"/>
    <col min="4097" max="4097" width="15.1015625" style="115" customWidth="1"/>
    <col min="4098" max="4346" width="9.16796875" style="115"/>
    <col min="4347" max="4347" width="0" style="115" hidden="1" customWidth="1"/>
    <col min="4348" max="4348" width="3.50390625" style="115" customWidth="1"/>
    <col min="4349" max="4349" width="49.89453125" style="115" customWidth="1"/>
    <col min="4350" max="4350" width="16.046875" style="115" customWidth="1"/>
    <col min="4351" max="4351" width="13.6171875" style="115" customWidth="1"/>
    <col min="4352" max="4352" width="16.71875" style="115" customWidth="1"/>
    <col min="4353" max="4353" width="15.1015625" style="115" customWidth="1"/>
    <col min="4354" max="4602" width="9.16796875" style="115"/>
    <col min="4603" max="4603" width="0" style="115" hidden="1" customWidth="1"/>
    <col min="4604" max="4604" width="3.50390625" style="115" customWidth="1"/>
    <col min="4605" max="4605" width="49.89453125" style="115" customWidth="1"/>
    <col min="4606" max="4606" width="16.046875" style="115" customWidth="1"/>
    <col min="4607" max="4607" width="13.6171875" style="115" customWidth="1"/>
    <col min="4608" max="4608" width="16.71875" style="115" customWidth="1"/>
    <col min="4609" max="4609" width="15.1015625" style="115" customWidth="1"/>
    <col min="4610" max="4858" width="9.16796875" style="115"/>
    <col min="4859" max="4859" width="0" style="115" hidden="1" customWidth="1"/>
    <col min="4860" max="4860" width="3.50390625" style="115" customWidth="1"/>
    <col min="4861" max="4861" width="49.89453125" style="115" customWidth="1"/>
    <col min="4862" max="4862" width="16.046875" style="115" customWidth="1"/>
    <col min="4863" max="4863" width="13.6171875" style="115" customWidth="1"/>
    <col min="4864" max="4864" width="16.71875" style="115" customWidth="1"/>
    <col min="4865" max="4865" width="15.1015625" style="115" customWidth="1"/>
    <col min="4866" max="5114" width="9.16796875" style="115"/>
    <col min="5115" max="5115" width="0" style="115" hidden="1" customWidth="1"/>
    <col min="5116" max="5116" width="3.50390625" style="115" customWidth="1"/>
    <col min="5117" max="5117" width="49.89453125" style="115" customWidth="1"/>
    <col min="5118" max="5118" width="16.046875" style="115" customWidth="1"/>
    <col min="5119" max="5119" width="13.6171875" style="115" customWidth="1"/>
    <col min="5120" max="5120" width="16.71875" style="115" customWidth="1"/>
    <col min="5121" max="5121" width="15.1015625" style="115" customWidth="1"/>
    <col min="5122" max="5370" width="9.16796875" style="115"/>
    <col min="5371" max="5371" width="0" style="115" hidden="1" customWidth="1"/>
    <col min="5372" max="5372" width="3.50390625" style="115" customWidth="1"/>
    <col min="5373" max="5373" width="49.89453125" style="115" customWidth="1"/>
    <col min="5374" max="5374" width="16.046875" style="115" customWidth="1"/>
    <col min="5375" max="5375" width="13.6171875" style="115" customWidth="1"/>
    <col min="5376" max="5376" width="16.71875" style="115" customWidth="1"/>
    <col min="5377" max="5377" width="15.1015625" style="115" customWidth="1"/>
    <col min="5378" max="5626" width="9.16796875" style="115"/>
    <col min="5627" max="5627" width="0" style="115" hidden="1" customWidth="1"/>
    <col min="5628" max="5628" width="3.50390625" style="115" customWidth="1"/>
    <col min="5629" max="5629" width="49.89453125" style="115" customWidth="1"/>
    <col min="5630" max="5630" width="16.046875" style="115" customWidth="1"/>
    <col min="5631" max="5631" width="13.6171875" style="115" customWidth="1"/>
    <col min="5632" max="5632" width="16.71875" style="115" customWidth="1"/>
    <col min="5633" max="5633" width="15.1015625" style="115" customWidth="1"/>
    <col min="5634" max="5882" width="9.16796875" style="115"/>
    <col min="5883" max="5883" width="0" style="115" hidden="1" customWidth="1"/>
    <col min="5884" max="5884" width="3.50390625" style="115" customWidth="1"/>
    <col min="5885" max="5885" width="49.89453125" style="115" customWidth="1"/>
    <col min="5886" max="5886" width="16.046875" style="115" customWidth="1"/>
    <col min="5887" max="5887" width="13.6171875" style="115" customWidth="1"/>
    <col min="5888" max="5888" width="16.71875" style="115" customWidth="1"/>
    <col min="5889" max="5889" width="15.1015625" style="115" customWidth="1"/>
    <col min="5890" max="6138" width="9.16796875" style="115"/>
    <col min="6139" max="6139" width="0" style="115" hidden="1" customWidth="1"/>
    <col min="6140" max="6140" width="3.50390625" style="115" customWidth="1"/>
    <col min="6141" max="6141" width="49.89453125" style="115" customWidth="1"/>
    <col min="6142" max="6142" width="16.046875" style="115" customWidth="1"/>
    <col min="6143" max="6143" width="13.6171875" style="115" customWidth="1"/>
    <col min="6144" max="6144" width="16.71875" style="115" customWidth="1"/>
    <col min="6145" max="6145" width="15.1015625" style="115" customWidth="1"/>
    <col min="6146" max="6394" width="9.16796875" style="115"/>
    <col min="6395" max="6395" width="0" style="115" hidden="1" customWidth="1"/>
    <col min="6396" max="6396" width="3.50390625" style="115" customWidth="1"/>
    <col min="6397" max="6397" width="49.89453125" style="115" customWidth="1"/>
    <col min="6398" max="6398" width="16.046875" style="115" customWidth="1"/>
    <col min="6399" max="6399" width="13.6171875" style="115" customWidth="1"/>
    <col min="6400" max="6400" width="16.71875" style="115" customWidth="1"/>
    <col min="6401" max="6401" width="15.1015625" style="115" customWidth="1"/>
    <col min="6402" max="6650" width="9.16796875" style="115"/>
    <col min="6651" max="6651" width="0" style="115" hidden="1" customWidth="1"/>
    <col min="6652" max="6652" width="3.50390625" style="115" customWidth="1"/>
    <col min="6653" max="6653" width="49.89453125" style="115" customWidth="1"/>
    <col min="6654" max="6654" width="16.046875" style="115" customWidth="1"/>
    <col min="6655" max="6655" width="13.6171875" style="115" customWidth="1"/>
    <col min="6656" max="6656" width="16.71875" style="115" customWidth="1"/>
    <col min="6657" max="6657" width="15.1015625" style="115" customWidth="1"/>
    <col min="6658" max="6906" width="9.16796875" style="115"/>
    <col min="6907" max="6907" width="0" style="115" hidden="1" customWidth="1"/>
    <col min="6908" max="6908" width="3.50390625" style="115" customWidth="1"/>
    <col min="6909" max="6909" width="49.89453125" style="115" customWidth="1"/>
    <col min="6910" max="6910" width="16.046875" style="115" customWidth="1"/>
    <col min="6911" max="6911" width="13.6171875" style="115" customWidth="1"/>
    <col min="6912" max="6912" width="16.71875" style="115" customWidth="1"/>
    <col min="6913" max="6913" width="15.1015625" style="115" customWidth="1"/>
    <col min="6914" max="7162" width="9.16796875" style="115"/>
    <col min="7163" max="7163" width="0" style="115" hidden="1" customWidth="1"/>
    <col min="7164" max="7164" width="3.50390625" style="115" customWidth="1"/>
    <col min="7165" max="7165" width="49.89453125" style="115" customWidth="1"/>
    <col min="7166" max="7166" width="16.046875" style="115" customWidth="1"/>
    <col min="7167" max="7167" width="13.6171875" style="115" customWidth="1"/>
    <col min="7168" max="7168" width="16.71875" style="115" customWidth="1"/>
    <col min="7169" max="7169" width="15.1015625" style="115" customWidth="1"/>
    <col min="7170" max="7418" width="9.16796875" style="115"/>
    <col min="7419" max="7419" width="0" style="115" hidden="1" customWidth="1"/>
    <col min="7420" max="7420" width="3.50390625" style="115" customWidth="1"/>
    <col min="7421" max="7421" width="49.89453125" style="115" customWidth="1"/>
    <col min="7422" max="7422" width="16.046875" style="115" customWidth="1"/>
    <col min="7423" max="7423" width="13.6171875" style="115" customWidth="1"/>
    <col min="7424" max="7424" width="16.71875" style="115" customWidth="1"/>
    <col min="7425" max="7425" width="15.1015625" style="115" customWidth="1"/>
    <col min="7426" max="7674" width="9.16796875" style="115"/>
    <col min="7675" max="7675" width="0" style="115" hidden="1" customWidth="1"/>
    <col min="7676" max="7676" width="3.50390625" style="115" customWidth="1"/>
    <col min="7677" max="7677" width="49.89453125" style="115" customWidth="1"/>
    <col min="7678" max="7678" width="16.046875" style="115" customWidth="1"/>
    <col min="7679" max="7679" width="13.6171875" style="115" customWidth="1"/>
    <col min="7680" max="7680" width="16.71875" style="115" customWidth="1"/>
    <col min="7681" max="7681" width="15.1015625" style="115" customWidth="1"/>
    <col min="7682" max="7930" width="9.16796875" style="115"/>
    <col min="7931" max="7931" width="0" style="115" hidden="1" customWidth="1"/>
    <col min="7932" max="7932" width="3.50390625" style="115" customWidth="1"/>
    <col min="7933" max="7933" width="49.89453125" style="115" customWidth="1"/>
    <col min="7934" max="7934" width="16.046875" style="115" customWidth="1"/>
    <col min="7935" max="7935" width="13.6171875" style="115" customWidth="1"/>
    <col min="7936" max="7936" width="16.71875" style="115" customWidth="1"/>
    <col min="7937" max="7937" width="15.1015625" style="115" customWidth="1"/>
    <col min="7938" max="8186" width="9.16796875" style="115"/>
    <col min="8187" max="8187" width="0" style="115" hidden="1" customWidth="1"/>
    <col min="8188" max="8188" width="3.50390625" style="115" customWidth="1"/>
    <col min="8189" max="8189" width="49.89453125" style="115" customWidth="1"/>
    <col min="8190" max="8190" width="16.046875" style="115" customWidth="1"/>
    <col min="8191" max="8191" width="13.6171875" style="115" customWidth="1"/>
    <col min="8192" max="8192" width="16.71875" style="115" customWidth="1"/>
    <col min="8193" max="8193" width="15.1015625" style="115" customWidth="1"/>
    <col min="8194" max="8442" width="9.16796875" style="115"/>
    <col min="8443" max="8443" width="0" style="115" hidden="1" customWidth="1"/>
    <col min="8444" max="8444" width="3.50390625" style="115" customWidth="1"/>
    <col min="8445" max="8445" width="49.89453125" style="115" customWidth="1"/>
    <col min="8446" max="8446" width="16.046875" style="115" customWidth="1"/>
    <col min="8447" max="8447" width="13.6171875" style="115" customWidth="1"/>
    <col min="8448" max="8448" width="16.71875" style="115" customWidth="1"/>
    <col min="8449" max="8449" width="15.1015625" style="115" customWidth="1"/>
    <col min="8450" max="8698" width="9.16796875" style="115"/>
    <col min="8699" max="8699" width="0" style="115" hidden="1" customWidth="1"/>
    <col min="8700" max="8700" width="3.50390625" style="115" customWidth="1"/>
    <col min="8701" max="8701" width="49.89453125" style="115" customWidth="1"/>
    <col min="8702" max="8702" width="16.046875" style="115" customWidth="1"/>
    <col min="8703" max="8703" width="13.6171875" style="115" customWidth="1"/>
    <col min="8704" max="8704" width="16.71875" style="115" customWidth="1"/>
    <col min="8705" max="8705" width="15.1015625" style="115" customWidth="1"/>
    <col min="8706" max="8954" width="9.16796875" style="115"/>
    <col min="8955" max="8955" width="0" style="115" hidden="1" customWidth="1"/>
    <col min="8956" max="8956" width="3.50390625" style="115" customWidth="1"/>
    <col min="8957" max="8957" width="49.89453125" style="115" customWidth="1"/>
    <col min="8958" max="8958" width="16.046875" style="115" customWidth="1"/>
    <col min="8959" max="8959" width="13.6171875" style="115" customWidth="1"/>
    <col min="8960" max="8960" width="16.71875" style="115" customWidth="1"/>
    <col min="8961" max="8961" width="15.1015625" style="115" customWidth="1"/>
    <col min="8962" max="9210" width="9.16796875" style="115"/>
    <col min="9211" max="9211" width="0" style="115" hidden="1" customWidth="1"/>
    <col min="9212" max="9212" width="3.50390625" style="115" customWidth="1"/>
    <col min="9213" max="9213" width="49.89453125" style="115" customWidth="1"/>
    <col min="9214" max="9214" width="16.046875" style="115" customWidth="1"/>
    <col min="9215" max="9215" width="13.6171875" style="115" customWidth="1"/>
    <col min="9216" max="9216" width="16.71875" style="115" customWidth="1"/>
    <col min="9217" max="9217" width="15.1015625" style="115" customWidth="1"/>
    <col min="9218" max="9466" width="9.16796875" style="115"/>
    <col min="9467" max="9467" width="0" style="115" hidden="1" customWidth="1"/>
    <col min="9468" max="9468" width="3.50390625" style="115" customWidth="1"/>
    <col min="9469" max="9469" width="49.89453125" style="115" customWidth="1"/>
    <col min="9470" max="9470" width="16.046875" style="115" customWidth="1"/>
    <col min="9471" max="9471" width="13.6171875" style="115" customWidth="1"/>
    <col min="9472" max="9472" width="16.71875" style="115" customWidth="1"/>
    <col min="9473" max="9473" width="15.1015625" style="115" customWidth="1"/>
    <col min="9474" max="9722" width="9.16796875" style="115"/>
    <col min="9723" max="9723" width="0" style="115" hidden="1" customWidth="1"/>
    <col min="9724" max="9724" width="3.50390625" style="115" customWidth="1"/>
    <col min="9725" max="9725" width="49.89453125" style="115" customWidth="1"/>
    <col min="9726" max="9726" width="16.046875" style="115" customWidth="1"/>
    <col min="9727" max="9727" width="13.6171875" style="115" customWidth="1"/>
    <col min="9728" max="9728" width="16.71875" style="115" customWidth="1"/>
    <col min="9729" max="9729" width="15.1015625" style="115" customWidth="1"/>
    <col min="9730" max="9978" width="9.16796875" style="115"/>
    <col min="9979" max="9979" width="0" style="115" hidden="1" customWidth="1"/>
    <col min="9980" max="9980" width="3.50390625" style="115" customWidth="1"/>
    <col min="9981" max="9981" width="49.89453125" style="115" customWidth="1"/>
    <col min="9982" max="9982" width="16.046875" style="115" customWidth="1"/>
    <col min="9983" max="9983" width="13.6171875" style="115" customWidth="1"/>
    <col min="9984" max="9984" width="16.71875" style="115" customWidth="1"/>
    <col min="9985" max="9985" width="15.1015625" style="115" customWidth="1"/>
    <col min="9986" max="10234" width="9.16796875" style="115"/>
    <col min="10235" max="10235" width="0" style="115" hidden="1" customWidth="1"/>
    <col min="10236" max="10236" width="3.50390625" style="115" customWidth="1"/>
    <col min="10237" max="10237" width="49.89453125" style="115" customWidth="1"/>
    <col min="10238" max="10238" width="16.046875" style="115" customWidth="1"/>
    <col min="10239" max="10239" width="13.6171875" style="115" customWidth="1"/>
    <col min="10240" max="10240" width="16.71875" style="115" customWidth="1"/>
    <col min="10241" max="10241" width="15.1015625" style="115" customWidth="1"/>
    <col min="10242" max="10490" width="9.16796875" style="115"/>
    <col min="10491" max="10491" width="0" style="115" hidden="1" customWidth="1"/>
    <col min="10492" max="10492" width="3.50390625" style="115" customWidth="1"/>
    <col min="10493" max="10493" width="49.89453125" style="115" customWidth="1"/>
    <col min="10494" max="10494" width="16.046875" style="115" customWidth="1"/>
    <col min="10495" max="10495" width="13.6171875" style="115" customWidth="1"/>
    <col min="10496" max="10496" width="16.71875" style="115" customWidth="1"/>
    <col min="10497" max="10497" width="15.1015625" style="115" customWidth="1"/>
    <col min="10498" max="10746" width="9.16796875" style="115"/>
    <col min="10747" max="10747" width="0" style="115" hidden="1" customWidth="1"/>
    <col min="10748" max="10748" width="3.50390625" style="115" customWidth="1"/>
    <col min="10749" max="10749" width="49.89453125" style="115" customWidth="1"/>
    <col min="10750" max="10750" width="16.046875" style="115" customWidth="1"/>
    <col min="10751" max="10751" width="13.6171875" style="115" customWidth="1"/>
    <col min="10752" max="10752" width="16.71875" style="115" customWidth="1"/>
    <col min="10753" max="10753" width="15.1015625" style="115" customWidth="1"/>
    <col min="10754" max="11002" width="9.16796875" style="115"/>
    <col min="11003" max="11003" width="0" style="115" hidden="1" customWidth="1"/>
    <col min="11004" max="11004" width="3.50390625" style="115" customWidth="1"/>
    <col min="11005" max="11005" width="49.89453125" style="115" customWidth="1"/>
    <col min="11006" max="11006" width="16.046875" style="115" customWidth="1"/>
    <col min="11007" max="11007" width="13.6171875" style="115" customWidth="1"/>
    <col min="11008" max="11008" width="16.71875" style="115" customWidth="1"/>
    <col min="11009" max="11009" width="15.1015625" style="115" customWidth="1"/>
    <col min="11010" max="11258" width="9.16796875" style="115"/>
    <col min="11259" max="11259" width="0" style="115" hidden="1" customWidth="1"/>
    <col min="11260" max="11260" width="3.50390625" style="115" customWidth="1"/>
    <col min="11261" max="11261" width="49.89453125" style="115" customWidth="1"/>
    <col min="11262" max="11262" width="16.046875" style="115" customWidth="1"/>
    <col min="11263" max="11263" width="13.6171875" style="115" customWidth="1"/>
    <col min="11264" max="11264" width="16.71875" style="115" customWidth="1"/>
    <col min="11265" max="11265" width="15.1015625" style="115" customWidth="1"/>
    <col min="11266" max="11514" width="9.16796875" style="115"/>
    <col min="11515" max="11515" width="0" style="115" hidden="1" customWidth="1"/>
    <col min="11516" max="11516" width="3.50390625" style="115" customWidth="1"/>
    <col min="11517" max="11517" width="49.89453125" style="115" customWidth="1"/>
    <col min="11518" max="11518" width="16.046875" style="115" customWidth="1"/>
    <col min="11519" max="11519" width="13.6171875" style="115" customWidth="1"/>
    <col min="11520" max="11520" width="16.71875" style="115" customWidth="1"/>
    <col min="11521" max="11521" width="15.1015625" style="115" customWidth="1"/>
    <col min="11522" max="11770" width="9.16796875" style="115"/>
    <col min="11771" max="11771" width="0" style="115" hidden="1" customWidth="1"/>
    <col min="11772" max="11772" width="3.50390625" style="115" customWidth="1"/>
    <col min="11773" max="11773" width="49.89453125" style="115" customWidth="1"/>
    <col min="11774" max="11774" width="16.046875" style="115" customWidth="1"/>
    <col min="11775" max="11775" width="13.6171875" style="115" customWidth="1"/>
    <col min="11776" max="11776" width="16.71875" style="115" customWidth="1"/>
    <col min="11777" max="11777" width="15.1015625" style="115" customWidth="1"/>
    <col min="11778" max="12026" width="9.16796875" style="115"/>
    <col min="12027" max="12027" width="0" style="115" hidden="1" customWidth="1"/>
    <col min="12028" max="12028" width="3.50390625" style="115" customWidth="1"/>
    <col min="12029" max="12029" width="49.89453125" style="115" customWidth="1"/>
    <col min="12030" max="12030" width="16.046875" style="115" customWidth="1"/>
    <col min="12031" max="12031" width="13.6171875" style="115" customWidth="1"/>
    <col min="12032" max="12032" width="16.71875" style="115" customWidth="1"/>
    <col min="12033" max="12033" width="15.1015625" style="115" customWidth="1"/>
    <col min="12034" max="12282" width="9.16796875" style="115"/>
    <col min="12283" max="12283" width="0" style="115" hidden="1" customWidth="1"/>
    <col min="12284" max="12284" width="3.50390625" style="115" customWidth="1"/>
    <col min="12285" max="12285" width="49.89453125" style="115" customWidth="1"/>
    <col min="12286" max="12286" width="16.046875" style="115" customWidth="1"/>
    <col min="12287" max="12287" width="13.6171875" style="115" customWidth="1"/>
    <col min="12288" max="12288" width="16.71875" style="115" customWidth="1"/>
    <col min="12289" max="12289" width="15.1015625" style="115" customWidth="1"/>
    <col min="12290" max="12538" width="9.16796875" style="115"/>
    <col min="12539" max="12539" width="0" style="115" hidden="1" customWidth="1"/>
    <col min="12540" max="12540" width="3.50390625" style="115" customWidth="1"/>
    <col min="12541" max="12541" width="49.89453125" style="115" customWidth="1"/>
    <col min="12542" max="12542" width="16.046875" style="115" customWidth="1"/>
    <col min="12543" max="12543" width="13.6171875" style="115" customWidth="1"/>
    <col min="12544" max="12544" width="16.71875" style="115" customWidth="1"/>
    <col min="12545" max="12545" width="15.1015625" style="115" customWidth="1"/>
    <col min="12546" max="12794" width="9.16796875" style="115"/>
    <col min="12795" max="12795" width="0" style="115" hidden="1" customWidth="1"/>
    <col min="12796" max="12796" width="3.50390625" style="115" customWidth="1"/>
    <col min="12797" max="12797" width="49.89453125" style="115" customWidth="1"/>
    <col min="12798" max="12798" width="16.046875" style="115" customWidth="1"/>
    <col min="12799" max="12799" width="13.6171875" style="115" customWidth="1"/>
    <col min="12800" max="12800" width="16.71875" style="115" customWidth="1"/>
    <col min="12801" max="12801" width="15.1015625" style="115" customWidth="1"/>
    <col min="12802" max="13050" width="9.16796875" style="115"/>
    <col min="13051" max="13051" width="0" style="115" hidden="1" customWidth="1"/>
    <col min="13052" max="13052" width="3.50390625" style="115" customWidth="1"/>
    <col min="13053" max="13053" width="49.89453125" style="115" customWidth="1"/>
    <col min="13054" max="13054" width="16.046875" style="115" customWidth="1"/>
    <col min="13055" max="13055" width="13.6171875" style="115" customWidth="1"/>
    <col min="13056" max="13056" width="16.71875" style="115" customWidth="1"/>
    <col min="13057" max="13057" width="15.1015625" style="115" customWidth="1"/>
    <col min="13058" max="13306" width="9.16796875" style="115"/>
    <col min="13307" max="13307" width="0" style="115" hidden="1" customWidth="1"/>
    <col min="13308" max="13308" width="3.50390625" style="115" customWidth="1"/>
    <col min="13309" max="13309" width="49.89453125" style="115" customWidth="1"/>
    <col min="13310" max="13310" width="16.046875" style="115" customWidth="1"/>
    <col min="13311" max="13311" width="13.6171875" style="115" customWidth="1"/>
    <col min="13312" max="13312" width="16.71875" style="115" customWidth="1"/>
    <col min="13313" max="13313" width="15.1015625" style="115" customWidth="1"/>
    <col min="13314" max="13562" width="9.16796875" style="115"/>
    <col min="13563" max="13563" width="0" style="115" hidden="1" customWidth="1"/>
    <col min="13564" max="13564" width="3.50390625" style="115" customWidth="1"/>
    <col min="13565" max="13565" width="49.89453125" style="115" customWidth="1"/>
    <col min="13566" max="13566" width="16.046875" style="115" customWidth="1"/>
    <col min="13567" max="13567" width="13.6171875" style="115" customWidth="1"/>
    <col min="13568" max="13568" width="16.71875" style="115" customWidth="1"/>
    <col min="13569" max="13569" width="15.1015625" style="115" customWidth="1"/>
    <col min="13570" max="13818" width="9.16796875" style="115"/>
    <col min="13819" max="13819" width="0" style="115" hidden="1" customWidth="1"/>
    <col min="13820" max="13820" width="3.50390625" style="115" customWidth="1"/>
    <col min="13821" max="13821" width="49.89453125" style="115" customWidth="1"/>
    <col min="13822" max="13822" width="16.046875" style="115" customWidth="1"/>
    <col min="13823" max="13823" width="13.6171875" style="115" customWidth="1"/>
    <col min="13824" max="13824" width="16.71875" style="115" customWidth="1"/>
    <col min="13825" max="13825" width="15.1015625" style="115" customWidth="1"/>
    <col min="13826" max="14074" width="9.16796875" style="115"/>
    <col min="14075" max="14075" width="0" style="115" hidden="1" customWidth="1"/>
    <col min="14076" max="14076" width="3.50390625" style="115" customWidth="1"/>
    <col min="14077" max="14077" width="49.89453125" style="115" customWidth="1"/>
    <col min="14078" max="14078" width="16.046875" style="115" customWidth="1"/>
    <col min="14079" max="14079" width="13.6171875" style="115" customWidth="1"/>
    <col min="14080" max="14080" width="16.71875" style="115" customWidth="1"/>
    <col min="14081" max="14081" width="15.1015625" style="115" customWidth="1"/>
    <col min="14082" max="14330" width="9.16796875" style="115"/>
    <col min="14331" max="14331" width="0" style="115" hidden="1" customWidth="1"/>
    <col min="14332" max="14332" width="3.50390625" style="115" customWidth="1"/>
    <col min="14333" max="14333" width="49.89453125" style="115" customWidth="1"/>
    <col min="14334" max="14334" width="16.046875" style="115" customWidth="1"/>
    <col min="14335" max="14335" width="13.6171875" style="115" customWidth="1"/>
    <col min="14336" max="14336" width="16.71875" style="115" customWidth="1"/>
    <col min="14337" max="14337" width="15.1015625" style="115" customWidth="1"/>
    <col min="14338" max="14586" width="9.16796875" style="115"/>
    <col min="14587" max="14587" width="0" style="115" hidden="1" customWidth="1"/>
    <col min="14588" max="14588" width="3.50390625" style="115" customWidth="1"/>
    <col min="14589" max="14589" width="49.89453125" style="115" customWidth="1"/>
    <col min="14590" max="14590" width="16.046875" style="115" customWidth="1"/>
    <col min="14591" max="14591" width="13.6171875" style="115" customWidth="1"/>
    <col min="14592" max="14592" width="16.71875" style="115" customWidth="1"/>
    <col min="14593" max="14593" width="15.1015625" style="115" customWidth="1"/>
    <col min="14594" max="14842" width="9.16796875" style="115"/>
    <col min="14843" max="14843" width="0" style="115" hidden="1" customWidth="1"/>
    <col min="14844" max="14844" width="3.50390625" style="115" customWidth="1"/>
    <col min="14845" max="14845" width="49.89453125" style="115" customWidth="1"/>
    <col min="14846" max="14846" width="16.046875" style="115" customWidth="1"/>
    <col min="14847" max="14847" width="13.6171875" style="115" customWidth="1"/>
    <col min="14848" max="14848" width="16.71875" style="115" customWidth="1"/>
    <col min="14849" max="14849" width="15.1015625" style="115" customWidth="1"/>
    <col min="14850" max="15098" width="9.16796875" style="115"/>
    <col min="15099" max="15099" width="0" style="115" hidden="1" customWidth="1"/>
    <col min="15100" max="15100" width="3.50390625" style="115" customWidth="1"/>
    <col min="15101" max="15101" width="49.89453125" style="115" customWidth="1"/>
    <col min="15102" max="15102" width="16.046875" style="115" customWidth="1"/>
    <col min="15103" max="15103" width="13.6171875" style="115" customWidth="1"/>
    <col min="15104" max="15104" width="16.71875" style="115" customWidth="1"/>
    <col min="15105" max="15105" width="15.1015625" style="115" customWidth="1"/>
    <col min="15106" max="15354" width="9.16796875" style="115"/>
    <col min="15355" max="15355" width="0" style="115" hidden="1" customWidth="1"/>
    <col min="15356" max="15356" width="3.50390625" style="115" customWidth="1"/>
    <col min="15357" max="15357" width="49.89453125" style="115" customWidth="1"/>
    <col min="15358" max="15358" width="16.046875" style="115" customWidth="1"/>
    <col min="15359" max="15359" width="13.6171875" style="115" customWidth="1"/>
    <col min="15360" max="15360" width="16.71875" style="115" customWidth="1"/>
    <col min="15361" max="15361" width="15.1015625" style="115" customWidth="1"/>
    <col min="15362" max="15610" width="9.16796875" style="115"/>
    <col min="15611" max="15611" width="0" style="115" hidden="1" customWidth="1"/>
    <col min="15612" max="15612" width="3.50390625" style="115" customWidth="1"/>
    <col min="15613" max="15613" width="49.89453125" style="115" customWidth="1"/>
    <col min="15614" max="15614" width="16.046875" style="115" customWidth="1"/>
    <col min="15615" max="15615" width="13.6171875" style="115" customWidth="1"/>
    <col min="15616" max="15616" width="16.71875" style="115" customWidth="1"/>
    <col min="15617" max="15617" width="15.1015625" style="115" customWidth="1"/>
    <col min="15618" max="15866" width="9.16796875" style="115"/>
    <col min="15867" max="15867" width="0" style="115" hidden="1" customWidth="1"/>
    <col min="15868" max="15868" width="3.50390625" style="115" customWidth="1"/>
    <col min="15869" max="15869" width="49.89453125" style="115" customWidth="1"/>
    <col min="15870" max="15870" width="16.046875" style="115" customWidth="1"/>
    <col min="15871" max="15871" width="13.6171875" style="115" customWidth="1"/>
    <col min="15872" max="15872" width="16.71875" style="115" customWidth="1"/>
    <col min="15873" max="15873" width="15.1015625" style="115" customWidth="1"/>
    <col min="15874" max="16122" width="9.16796875" style="115"/>
    <col min="16123" max="16123" width="0" style="115" hidden="1" customWidth="1"/>
    <col min="16124" max="16124" width="3.50390625" style="115" customWidth="1"/>
    <col min="16125" max="16125" width="49.89453125" style="115" customWidth="1"/>
    <col min="16126" max="16126" width="16.046875" style="115" customWidth="1"/>
    <col min="16127" max="16127" width="13.6171875" style="115" customWidth="1"/>
    <col min="16128" max="16128" width="16.71875" style="115" customWidth="1"/>
    <col min="16129" max="16129" width="15.1015625" style="115" customWidth="1"/>
    <col min="16130" max="16384" width="9.16796875" style="115"/>
  </cols>
  <sheetData>
    <row r="1" spans="1:9" s="1" customFormat="1" ht="15">
      <c r="A1" s="179" t="s">
        <v>0</v>
      </c>
      <c r="B1" s="179"/>
      <c r="C1" s="179"/>
      <c r="D1" s="179"/>
      <c r="E1" s="179"/>
      <c r="F1" s="179"/>
      <c r="G1" s="179"/>
    </row>
    <row r="2" spans="1:9" s="1" customFormat="1" ht="15">
      <c r="A2" s="108"/>
      <c r="B2" s="108"/>
      <c r="C2" s="108"/>
      <c r="D2" s="108"/>
      <c r="E2" s="108"/>
      <c r="F2" s="108"/>
      <c r="G2" s="108"/>
    </row>
    <row r="3" spans="1:9" s="1" customFormat="1" ht="54" customHeight="1">
      <c r="A3" s="180" t="s">
        <v>462</v>
      </c>
      <c r="B3" s="180"/>
      <c r="C3" s="180"/>
      <c r="D3" s="180"/>
      <c r="E3" s="180"/>
      <c r="F3" s="180"/>
      <c r="G3" s="180"/>
    </row>
    <row r="4" spans="1:9" s="1" customFormat="1" ht="15">
      <c r="A4" s="133"/>
      <c r="B4" s="133"/>
      <c r="C4" s="133"/>
      <c r="D4" s="133"/>
      <c r="E4" s="133"/>
    </row>
    <row r="5" spans="1:9" s="112" customFormat="1" ht="15" thickBot="1">
      <c r="A5" s="113"/>
      <c r="C5" s="114"/>
    </row>
    <row r="6" spans="1:9" ht="23.25" customHeight="1">
      <c r="A6" s="188" t="s">
        <v>1</v>
      </c>
      <c r="B6" s="190" t="s">
        <v>2</v>
      </c>
      <c r="C6" s="192" t="s">
        <v>3</v>
      </c>
      <c r="D6" s="194" t="s">
        <v>4</v>
      </c>
      <c r="E6" s="194"/>
      <c r="F6" s="186" t="s">
        <v>5</v>
      </c>
      <c r="G6" s="187"/>
    </row>
    <row r="7" spans="1:9" ht="23.25" customHeight="1">
      <c r="A7" s="189"/>
      <c r="B7" s="191"/>
      <c r="C7" s="193"/>
      <c r="D7" s="13" t="s">
        <v>6</v>
      </c>
      <c r="E7" s="12" t="s">
        <v>7</v>
      </c>
      <c r="F7" s="13" t="s">
        <v>8</v>
      </c>
      <c r="G7" s="24" t="s">
        <v>7</v>
      </c>
    </row>
    <row r="8" spans="1:9" s="116" customFormat="1" ht="21.75" customHeight="1">
      <c r="A8" s="14"/>
      <c r="B8" s="185" t="s">
        <v>9</v>
      </c>
      <c r="C8" s="185"/>
      <c r="D8" s="135">
        <f>D10+D48+D115+D129+D159+D167+D174+D198+D201+D204</f>
        <v>134591385.07999998</v>
      </c>
      <c r="E8" s="136">
        <f>E10+E48+E115+E129+E159+E167+E174+E198+E201+E204</f>
        <v>53157152.082019992</v>
      </c>
      <c r="F8" s="135">
        <f>F10+F48+F115+F129+F159+F167+F174+F198+F201+F204</f>
        <v>228645211</v>
      </c>
      <c r="G8" s="150">
        <f>G10+G48+G115+G129+G159+G167+G174+G198+G201+G204</f>
        <v>90224403.117900014</v>
      </c>
    </row>
    <row r="9" spans="1:9" s="112" customFormat="1" outlineLevel="1">
      <c r="A9" s="117"/>
      <c r="B9" s="182" t="s">
        <v>10</v>
      </c>
      <c r="C9" s="183"/>
      <c r="D9" s="118"/>
      <c r="E9" s="119"/>
      <c r="F9" s="118"/>
      <c r="G9" s="120"/>
    </row>
    <row r="10" spans="1:9" s="126" customFormat="1" ht="20.25" customHeight="1" outlineLevel="1">
      <c r="A10" s="121" t="s">
        <v>11</v>
      </c>
      <c r="B10" s="146" t="s">
        <v>12</v>
      </c>
      <c r="C10" s="146"/>
      <c r="D10" s="122">
        <f>_xlfn.AGGREGATE(9,6,D11:D47)</f>
        <v>45424542.629999995</v>
      </c>
      <c r="E10" s="123">
        <f>_xlfn.AGGREGATE(9,6,E11:E47)</f>
        <v>17967984.638399996</v>
      </c>
      <c r="F10" s="122">
        <f>_xlfn.AGGREGATE(9,6,F11:F47)</f>
        <v>22311762.73</v>
      </c>
      <c r="G10" s="124">
        <f>_xlfn.AGGREGATE(9,6,G11:G47)</f>
        <v>8825430.1483000014</v>
      </c>
      <c r="H10" s="125"/>
      <c r="I10" s="125"/>
    </row>
    <row r="11" spans="1:9" s="112" customFormat="1" ht="33.75" customHeight="1" outlineLevel="2">
      <c r="A11" s="117">
        <v>1</v>
      </c>
      <c r="B11" s="5" t="s">
        <v>13</v>
      </c>
      <c r="C11" s="5" t="s">
        <v>14</v>
      </c>
      <c r="D11" s="118">
        <v>1472186.85</v>
      </c>
      <c r="E11" s="127">
        <v>584860.29150000005</v>
      </c>
      <c r="F11" s="118">
        <v>2437560</v>
      </c>
      <c r="G11" s="120">
        <v>966943.48860000004</v>
      </c>
    </row>
    <row r="12" spans="1:9" s="112" customFormat="1" outlineLevel="2">
      <c r="A12" s="117">
        <v>2</v>
      </c>
      <c r="B12" s="5" t="s">
        <v>13</v>
      </c>
      <c r="C12" s="5" t="s">
        <v>15</v>
      </c>
      <c r="D12" s="118">
        <v>1038450.51</v>
      </c>
      <c r="E12" s="127">
        <v>404258.38860000001</v>
      </c>
      <c r="F12" s="118">
        <v>1361830.04</v>
      </c>
      <c r="G12" s="120">
        <v>530228.52610000002</v>
      </c>
    </row>
    <row r="13" spans="1:9" s="112" customFormat="1" ht="36.75" customHeight="1" outlineLevel="2">
      <c r="A13" s="117">
        <v>3</v>
      </c>
      <c r="B13" s="5" t="s">
        <v>13</v>
      </c>
      <c r="C13" s="5" t="s">
        <v>16</v>
      </c>
      <c r="D13" s="118">
        <v>294964.94</v>
      </c>
      <c r="E13" s="127">
        <v>115945.24429999999</v>
      </c>
      <c r="F13" s="118">
        <v>466200.02</v>
      </c>
      <c r="G13" s="120">
        <v>183165.3259</v>
      </c>
    </row>
    <row r="14" spans="1:9" s="112" customFormat="1" ht="36.75" customHeight="1" outlineLevel="2">
      <c r="A14" s="117">
        <v>4</v>
      </c>
      <c r="B14" s="5" t="s">
        <v>13</v>
      </c>
      <c r="C14" s="5" t="s">
        <v>17</v>
      </c>
      <c r="D14" s="118">
        <v>205936.62</v>
      </c>
      <c r="E14" s="127">
        <v>81809.439199999993</v>
      </c>
      <c r="F14" s="118">
        <v>314577.15999999997</v>
      </c>
      <c r="G14" s="120">
        <v>124788.04070000001</v>
      </c>
    </row>
    <row r="15" spans="1:9" s="112" customFormat="1" ht="36.75" customHeight="1" outlineLevel="2">
      <c r="A15" s="117">
        <v>5</v>
      </c>
      <c r="B15" s="5" t="s">
        <v>13</v>
      </c>
      <c r="C15" s="5" t="s">
        <v>18</v>
      </c>
      <c r="D15" s="118">
        <v>392385.58999999997</v>
      </c>
      <c r="E15" s="127">
        <v>155877.304</v>
      </c>
      <c r="F15" s="118">
        <v>599386.1</v>
      </c>
      <c r="G15" s="120">
        <v>237767.47509999998</v>
      </c>
    </row>
    <row r="16" spans="1:9" s="112" customFormat="1" ht="27" outlineLevel="2">
      <c r="A16" s="117">
        <v>6</v>
      </c>
      <c r="B16" s="5" t="s">
        <v>13</v>
      </c>
      <c r="C16" s="5" t="s">
        <v>19</v>
      </c>
      <c r="D16" s="118">
        <v>1880109.8</v>
      </c>
      <c r="E16" s="127">
        <v>746852.67170000006</v>
      </c>
      <c r="F16" s="118">
        <v>2657924.3199999998</v>
      </c>
      <c r="G16" s="120">
        <v>1054358.7089</v>
      </c>
    </row>
    <row r="17" spans="1:7" s="112" customFormat="1" ht="36.75" customHeight="1" outlineLevel="2">
      <c r="A17" s="117">
        <v>7</v>
      </c>
      <c r="B17" s="5" t="s">
        <v>13</v>
      </c>
      <c r="C17" s="5" t="s">
        <v>20</v>
      </c>
      <c r="D17" s="118">
        <v>1000575.53</v>
      </c>
      <c r="E17" s="127">
        <v>392942.86739999999</v>
      </c>
      <c r="F17" s="118">
        <v>1551485.38</v>
      </c>
      <c r="G17" s="120">
        <v>610292.28909999994</v>
      </c>
    </row>
    <row r="18" spans="1:7" s="112" customFormat="1" ht="36.75" customHeight="1" outlineLevel="2">
      <c r="A18" s="117">
        <v>8</v>
      </c>
      <c r="B18" s="5" t="s">
        <v>13</v>
      </c>
      <c r="C18" s="5" t="s">
        <v>21</v>
      </c>
      <c r="D18" s="118">
        <v>183745.2</v>
      </c>
      <c r="E18" s="127">
        <v>72038.186400000006</v>
      </c>
      <c r="F18" s="118">
        <v>266400</v>
      </c>
      <c r="G18" s="120">
        <v>104510.052</v>
      </c>
    </row>
    <row r="19" spans="1:7" s="112" customFormat="1" ht="33" customHeight="1" outlineLevel="2">
      <c r="A19" s="117">
        <v>9</v>
      </c>
      <c r="B19" s="5" t="s">
        <v>13</v>
      </c>
      <c r="C19" s="5" t="s">
        <v>22</v>
      </c>
      <c r="D19" s="118">
        <v>872086.44</v>
      </c>
      <c r="E19" s="127">
        <v>341905.66950000002</v>
      </c>
      <c r="F19" s="118">
        <v>1264380.32</v>
      </c>
      <c r="G19" s="120">
        <v>496022.72149999999</v>
      </c>
    </row>
    <row r="20" spans="1:7" s="112" customFormat="1" ht="20.25" customHeight="1" outlineLevel="2">
      <c r="A20" s="117">
        <v>10</v>
      </c>
      <c r="B20" s="5" t="s">
        <v>13</v>
      </c>
      <c r="C20" s="5" t="s">
        <v>23</v>
      </c>
      <c r="D20" s="118">
        <v>1773061.73</v>
      </c>
      <c r="E20" s="127">
        <v>704302.64470000006</v>
      </c>
      <c r="F20" s="118">
        <v>2268767.92</v>
      </c>
      <c r="G20" s="120">
        <v>900145.01609999989</v>
      </c>
    </row>
    <row r="21" spans="1:7" s="112" customFormat="1" ht="33" customHeight="1" outlineLevel="2">
      <c r="A21" s="117">
        <v>11</v>
      </c>
      <c r="B21" s="5" t="s">
        <v>13</v>
      </c>
      <c r="C21" s="5" t="s">
        <v>24</v>
      </c>
      <c r="D21" s="118">
        <v>922666.11</v>
      </c>
      <c r="E21" s="127">
        <v>359191.01510000002</v>
      </c>
      <c r="F21" s="118">
        <v>1198334.6599999999</v>
      </c>
      <c r="G21" s="120">
        <v>466571.59990000003</v>
      </c>
    </row>
    <row r="22" spans="1:7" s="128" customFormat="1" ht="27" outlineLevel="2">
      <c r="A22" s="117">
        <v>12</v>
      </c>
      <c r="B22" s="5" t="s">
        <v>13</v>
      </c>
      <c r="C22" s="5" t="s">
        <v>25</v>
      </c>
      <c r="D22" s="118">
        <v>1440075.93</v>
      </c>
      <c r="E22" s="127">
        <v>565526.1851</v>
      </c>
      <c r="F22" s="118">
        <v>1998000</v>
      </c>
      <c r="G22" s="120">
        <v>785933.28</v>
      </c>
    </row>
    <row r="23" spans="1:7" s="128" customFormat="1" ht="18" customHeight="1" outlineLevel="2">
      <c r="A23" s="117">
        <v>13</v>
      </c>
      <c r="B23" s="5" t="s">
        <v>13</v>
      </c>
      <c r="C23" s="5" t="s">
        <v>26</v>
      </c>
      <c r="D23" s="118">
        <v>742574.54</v>
      </c>
      <c r="E23" s="127">
        <v>291418.51419999998</v>
      </c>
      <c r="F23" s="118">
        <v>994365.88</v>
      </c>
      <c r="G23" s="120">
        <v>390641.6078</v>
      </c>
    </row>
    <row r="24" spans="1:7" s="128" customFormat="1" ht="27" outlineLevel="2">
      <c r="A24" s="117">
        <v>14</v>
      </c>
      <c r="B24" s="5" t="s">
        <v>13</v>
      </c>
      <c r="C24" s="5" t="s">
        <v>27</v>
      </c>
      <c r="D24" s="118">
        <v>2527556.5</v>
      </c>
      <c r="E24" s="127">
        <v>1004051.3783</v>
      </c>
      <c r="F24" s="118">
        <v>2910075.14</v>
      </c>
      <c r="G24" s="120">
        <v>1154554.8265</v>
      </c>
    </row>
    <row r="25" spans="1:7" s="128" customFormat="1" outlineLevel="2">
      <c r="A25" s="117">
        <v>15</v>
      </c>
      <c r="B25" s="5" t="s">
        <v>13</v>
      </c>
      <c r="C25" s="5" t="s">
        <v>28</v>
      </c>
      <c r="D25" s="118">
        <v>1752067.95</v>
      </c>
      <c r="E25" s="127">
        <v>696249.76729999995</v>
      </c>
      <c r="F25" s="118">
        <v>990175.79</v>
      </c>
      <c r="G25" s="120">
        <v>401219.23009999999</v>
      </c>
    </row>
    <row r="26" spans="1:7" s="128" customFormat="1" outlineLevel="2">
      <c r="A26" s="117">
        <v>16</v>
      </c>
      <c r="B26" s="5" t="s">
        <v>13</v>
      </c>
      <c r="C26" s="5" t="s">
        <v>29</v>
      </c>
      <c r="D26" s="118">
        <v>1826604.71</v>
      </c>
      <c r="E26" s="127">
        <v>725869.73790000007</v>
      </c>
      <c r="F26" s="118">
        <v>1032300</v>
      </c>
      <c r="G26" s="120">
        <v>418287.96</v>
      </c>
    </row>
    <row r="27" spans="1:7" s="128" customFormat="1" ht="15.75" customHeight="1" outlineLevel="2">
      <c r="A27" s="117">
        <v>17</v>
      </c>
      <c r="B27" s="5" t="s">
        <v>13</v>
      </c>
      <c r="C27" s="5" t="s">
        <v>30</v>
      </c>
      <c r="D27" s="118">
        <v>838601.48</v>
      </c>
      <c r="E27" s="127">
        <v>326443.33279999997</v>
      </c>
      <c r="F27" s="118">
        <v>0</v>
      </c>
      <c r="G27" s="120">
        <v>0</v>
      </c>
    </row>
    <row r="28" spans="1:7" s="128" customFormat="1" ht="27" outlineLevel="2">
      <c r="A28" s="117">
        <v>18</v>
      </c>
      <c r="B28" s="5" t="s">
        <v>13</v>
      </c>
      <c r="C28" s="5" t="s">
        <v>31</v>
      </c>
      <c r="D28" s="118">
        <v>1039810.25</v>
      </c>
      <c r="E28" s="127">
        <v>407978.4927</v>
      </c>
      <c r="F28" s="118">
        <v>0</v>
      </c>
      <c r="G28" s="120">
        <v>0</v>
      </c>
    </row>
    <row r="29" spans="1:7" s="128" customFormat="1" ht="27" outlineLevel="2">
      <c r="A29" s="117">
        <v>19</v>
      </c>
      <c r="B29" s="5" t="s">
        <v>13</v>
      </c>
      <c r="C29" s="5" t="s">
        <v>32</v>
      </c>
      <c r="D29" s="118">
        <v>1277076.19</v>
      </c>
      <c r="E29" s="127">
        <v>500548.6127</v>
      </c>
      <c r="F29" s="118">
        <v>0</v>
      </c>
      <c r="G29" s="120">
        <v>0</v>
      </c>
    </row>
    <row r="30" spans="1:7" s="128" customFormat="1" outlineLevel="2">
      <c r="A30" s="117">
        <v>20</v>
      </c>
      <c r="B30" s="5" t="s">
        <v>13</v>
      </c>
      <c r="C30" s="5" t="s">
        <v>33</v>
      </c>
      <c r="D30" s="118">
        <v>1350694.35</v>
      </c>
      <c r="E30" s="127">
        <v>529185.04</v>
      </c>
      <c r="F30" s="118">
        <v>0</v>
      </c>
      <c r="G30" s="120">
        <v>0</v>
      </c>
    </row>
    <row r="31" spans="1:7" s="128" customFormat="1" outlineLevel="2">
      <c r="A31" s="117">
        <v>21</v>
      </c>
      <c r="B31" s="5" t="s">
        <v>13</v>
      </c>
      <c r="C31" s="5" t="s">
        <v>34</v>
      </c>
      <c r="D31" s="118">
        <v>4156393.32</v>
      </c>
      <c r="E31" s="127">
        <v>1630920.3663999999</v>
      </c>
      <c r="F31" s="118">
        <v>0</v>
      </c>
      <c r="G31" s="120">
        <v>0</v>
      </c>
    </row>
    <row r="32" spans="1:7" s="128" customFormat="1" ht="27" outlineLevel="2">
      <c r="A32" s="117">
        <v>22</v>
      </c>
      <c r="B32" s="5" t="s">
        <v>13</v>
      </c>
      <c r="C32" s="5" t="s">
        <v>35</v>
      </c>
      <c r="D32" s="118">
        <v>1755399.11</v>
      </c>
      <c r="E32" s="127">
        <v>690078.5969</v>
      </c>
      <c r="F32" s="118">
        <v>0</v>
      </c>
      <c r="G32" s="120">
        <v>0</v>
      </c>
    </row>
    <row r="33" spans="1:9" s="128" customFormat="1" outlineLevel="2">
      <c r="A33" s="117">
        <v>23</v>
      </c>
      <c r="B33" s="5" t="s">
        <v>13</v>
      </c>
      <c r="C33" s="5" t="s">
        <v>36</v>
      </c>
      <c r="D33" s="118">
        <v>1747481.12</v>
      </c>
      <c r="E33" s="127">
        <v>694467.92709999997</v>
      </c>
      <c r="F33" s="118">
        <v>0</v>
      </c>
      <c r="G33" s="120">
        <v>0</v>
      </c>
    </row>
    <row r="34" spans="1:9" s="128" customFormat="1" ht="27" outlineLevel="2">
      <c r="A34" s="117">
        <v>24</v>
      </c>
      <c r="B34" s="5" t="s">
        <v>13</v>
      </c>
      <c r="C34" s="5" t="s">
        <v>37</v>
      </c>
      <c r="D34" s="118">
        <v>2478576</v>
      </c>
      <c r="E34" s="127">
        <v>984886.42879999988</v>
      </c>
      <c r="F34" s="118">
        <v>0</v>
      </c>
      <c r="G34" s="120">
        <v>0</v>
      </c>
    </row>
    <row r="35" spans="1:9" s="128" customFormat="1" ht="27" outlineLevel="2">
      <c r="A35" s="117">
        <v>25</v>
      </c>
      <c r="B35" s="5" t="s">
        <v>13</v>
      </c>
      <c r="C35" s="5" t="s">
        <v>38</v>
      </c>
      <c r="D35" s="118">
        <v>1235164</v>
      </c>
      <c r="E35" s="127">
        <v>490803.87359999999</v>
      </c>
      <c r="F35" s="118">
        <v>0</v>
      </c>
      <c r="G35" s="120">
        <v>0</v>
      </c>
    </row>
    <row r="36" spans="1:9" s="128" customFormat="1" outlineLevel="2">
      <c r="A36" s="117">
        <v>26</v>
      </c>
      <c r="B36" s="5" t="s">
        <v>13</v>
      </c>
      <c r="C36" s="5" t="s">
        <v>39</v>
      </c>
      <c r="D36" s="118">
        <v>1779999.96</v>
      </c>
      <c r="E36" s="127">
        <v>706223.88410000002</v>
      </c>
      <c r="F36" s="118">
        <v>0</v>
      </c>
      <c r="G36" s="120">
        <v>0</v>
      </c>
    </row>
    <row r="37" spans="1:9" s="128" customFormat="1" ht="27" outlineLevel="2">
      <c r="A37" s="117">
        <v>27</v>
      </c>
      <c r="B37" s="5" t="s">
        <v>13</v>
      </c>
      <c r="C37" s="5" t="s">
        <v>40</v>
      </c>
      <c r="D37" s="118">
        <v>1287403.53</v>
      </c>
      <c r="E37" s="127">
        <v>512549.908</v>
      </c>
      <c r="F37" s="118">
        <v>0</v>
      </c>
      <c r="G37" s="120">
        <v>0</v>
      </c>
    </row>
    <row r="38" spans="1:9" s="128" customFormat="1" ht="27" outlineLevel="2">
      <c r="A38" s="117">
        <v>28</v>
      </c>
      <c r="B38" s="5" t="s">
        <v>13</v>
      </c>
      <c r="C38" s="5" t="s">
        <v>41</v>
      </c>
      <c r="D38" s="118">
        <v>1858906.12</v>
      </c>
      <c r="E38" s="127">
        <v>738654.54550000001</v>
      </c>
      <c r="F38" s="118">
        <v>0</v>
      </c>
      <c r="G38" s="120">
        <v>0</v>
      </c>
    </row>
    <row r="39" spans="1:9" s="128" customFormat="1" outlineLevel="2">
      <c r="A39" s="117">
        <v>29</v>
      </c>
      <c r="B39" s="5" t="s">
        <v>13</v>
      </c>
      <c r="C39" s="5" t="s">
        <v>42</v>
      </c>
      <c r="D39" s="118">
        <v>2214999.96</v>
      </c>
      <c r="E39" s="127">
        <v>878812.30909999995</v>
      </c>
      <c r="F39" s="118">
        <v>0</v>
      </c>
      <c r="G39" s="120">
        <v>0</v>
      </c>
    </row>
    <row r="40" spans="1:9" s="128" customFormat="1" ht="27" outlineLevel="2">
      <c r="A40" s="117">
        <v>30</v>
      </c>
      <c r="B40" s="5" t="s">
        <v>13</v>
      </c>
      <c r="C40" s="5" t="s">
        <v>43</v>
      </c>
      <c r="D40" s="118">
        <v>80303.820000000007</v>
      </c>
      <c r="E40" s="127">
        <v>31909.5088</v>
      </c>
      <c r="F40" s="118">
        <v>0</v>
      </c>
      <c r="G40" s="120">
        <v>0</v>
      </c>
    </row>
    <row r="41" spans="1:9" s="128" customFormat="1" ht="27" outlineLevel="2">
      <c r="A41" s="117">
        <v>31</v>
      </c>
      <c r="B41" s="5" t="s">
        <v>13</v>
      </c>
      <c r="C41" s="5" t="s">
        <v>44</v>
      </c>
      <c r="D41" s="118">
        <v>563255.25</v>
      </c>
      <c r="E41" s="127">
        <v>224141.40639999998</v>
      </c>
      <c r="F41" s="118">
        <v>0</v>
      </c>
      <c r="G41" s="120">
        <v>0</v>
      </c>
    </row>
    <row r="42" spans="1:9" s="128" customFormat="1" ht="27" outlineLevel="2">
      <c r="A42" s="117">
        <v>32</v>
      </c>
      <c r="B42" s="5" t="s">
        <v>13</v>
      </c>
      <c r="C42" s="5" t="s">
        <v>45</v>
      </c>
      <c r="D42" s="118">
        <v>928846.69</v>
      </c>
      <c r="E42" s="127">
        <v>369338.7856</v>
      </c>
      <c r="F42" s="118">
        <v>0</v>
      </c>
      <c r="G42" s="120">
        <v>0</v>
      </c>
    </row>
    <row r="43" spans="1:9" s="128" customFormat="1" ht="27" outlineLevel="2">
      <c r="A43" s="117">
        <v>33</v>
      </c>
      <c r="B43" s="5" t="s">
        <v>13</v>
      </c>
      <c r="C43" s="5" t="s">
        <v>46</v>
      </c>
      <c r="D43" s="118">
        <v>137353.47999999998</v>
      </c>
      <c r="E43" s="127">
        <v>54911.494699999996</v>
      </c>
      <c r="F43" s="118">
        <v>0</v>
      </c>
      <c r="G43" s="120">
        <v>0</v>
      </c>
    </row>
    <row r="44" spans="1:9" s="128" customFormat="1" ht="27" outlineLevel="2">
      <c r="A44" s="117">
        <v>34</v>
      </c>
      <c r="B44" s="5" t="s">
        <v>13</v>
      </c>
      <c r="C44" s="5" t="s">
        <v>47</v>
      </c>
      <c r="D44" s="118">
        <v>319203.92</v>
      </c>
      <c r="E44" s="127">
        <v>127601.63919999999</v>
      </c>
      <c r="F44" s="118">
        <v>0</v>
      </c>
      <c r="G44" s="120">
        <v>0</v>
      </c>
    </row>
    <row r="45" spans="1:9" s="128" customFormat="1" ht="27" outlineLevel="2">
      <c r="A45" s="117">
        <v>35</v>
      </c>
      <c r="B45" s="5" t="s">
        <v>13</v>
      </c>
      <c r="C45" s="5" t="s">
        <v>382</v>
      </c>
      <c r="D45" s="118">
        <v>100112.26</v>
      </c>
      <c r="E45" s="127">
        <v>39274.076099999998</v>
      </c>
      <c r="F45" s="118">
        <v>0</v>
      </c>
      <c r="G45" s="120">
        <v>0</v>
      </c>
    </row>
    <row r="46" spans="1:9" s="128" customFormat="1" ht="27" outlineLevel="2">
      <c r="A46" s="117">
        <v>36</v>
      </c>
      <c r="B46" s="5" t="s">
        <v>13</v>
      </c>
      <c r="C46" s="5" t="s">
        <v>384</v>
      </c>
      <c r="D46" s="118">
        <v>94054.33</v>
      </c>
      <c r="E46" s="127">
        <v>36746.8482</v>
      </c>
      <c r="F46" s="118">
        <v>0</v>
      </c>
      <c r="G46" s="120">
        <v>0</v>
      </c>
    </row>
    <row r="47" spans="1:9" s="128" customFormat="1" ht="27" outlineLevel="2">
      <c r="A47" s="117">
        <v>37</v>
      </c>
      <c r="B47" s="5" t="s">
        <v>13</v>
      </c>
      <c r="C47" s="5" t="s">
        <v>424</v>
      </c>
      <c r="D47" s="118">
        <v>1855858.5399999998</v>
      </c>
      <c r="E47" s="127">
        <v>749408.25650000002</v>
      </c>
      <c r="F47" s="118">
        <v>0</v>
      </c>
      <c r="G47" s="120">
        <v>0</v>
      </c>
    </row>
    <row r="48" spans="1:9" s="129" customFormat="1" ht="17.25" customHeight="1" outlineLevel="1">
      <c r="A48" s="121" t="s">
        <v>48</v>
      </c>
      <c r="B48" s="146" t="s">
        <v>49</v>
      </c>
      <c r="C48" s="146"/>
      <c r="D48" s="122">
        <f>_xlfn.AGGREGATE(9,6,D49:D114)</f>
        <v>18625804.689999998</v>
      </c>
      <c r="E48" s="123">
        <f>_xlfn.AGGREGATE(9,6,E49:E114)</f>
        <v>7349683.2301999992</v>
      </c>
      <c r="F48" s="122">
        <f>_xlfn.AGGREGATE(9,6,F49:F114)</f>
        <v>68568990.570000008</v>
      </c>
      <c r="G48" s="124">
        <f>_xlfn.AGGREGATE(9,6,G49:G114)</f>
        <v>27053192.602300003</v>
      </c>
      <c r="H48" s="125"/>
      <c r="I48" s="125"/>
    </row>
    <row r="49" spans="1:7" s="128" customFormat="1" outlineLevel="2">
      <c r="A49" s="117">
        <v>1</v>
      </c>
      <c r="B49" s="5" t="s">
        <v>50</v>
      </c>
      <c r="C49" s="5" t="s">
        <v>51</v>
      </c>
      <c r="D49" s="118">
        <v>186212.16</v>
      </c>
      <c r="E49" s="127">
        <v>73044.861499999999</v>
      </c>
      <c r="F49" s="118">
        <v>1337952.26</v>
      </c>
      <c r="G49" s="120">
        <v>524878.14199999999</v>
      </c>
    </row>
    <row r="50" spans="1:7" s="128" customFormat="1" outlineLevel="2">
      <c r="A50" s="117">
        <v>2</v>
      </c>
      <c r="B50" s="5" t="s">
        <v>50</v>
      </c>
      <c r="C50" s="5" t="s">
        <v>52</v>
      </c>
      <c r="D50" s="118">
        <v>106279.57999999999</v>
      </c>
      <c r="E50" s="127">
        <v>41744.798299999995</v>
      </c>
      <c r="F50" s="118">
        <v>621928</v>
      </c>
      <c r="G50" s="120">
        <v>244607.75810000001</v>
      </c>
    </row>
    <row r="51" spans="1:7" s="128" customFormat="1" outlineLevel="2">
      <c r="A51" s="117">
        <v>3</v>
      </c>
      <c r="B51" s="5" t="s">
        <v>50</v>
      </c>
      <c r="C51" s="5" t="s">
        <v>53</v>
      </c>
      <c r="D51" s="118">
        <v>304318.15000000002</v>
      </c>
      <c r="E51" s="127">
        <v>118506.94709999999</v>
      </c>
      <c r="F51" s="118">
        <v>1955768.85</v>
      </c>
      <c r="G51" s="120">
        <v>761753.42249999999</v>
      </c>
    </row>
    <row r="52" spans="1:7" s="128" customFormat="1" outlineLevel="2">
      <c r="A52" s="117">
        <v>4</v>
      </c>
      <c r="B52" s="5" t="s">
        <v>50</v>
      </c>
      <c r="C52" s="5" t="s">
        <v>54</v>
      </c>
      <c r="D52" s="118">
        <v>486622.15</v>
      </c>
      <c r="E52" s="127">
        <v>190887.63439999998</v>
      </c>
      <c r="F52" s="118">
        <v>2765394.01</v>
      </c>
      <c r="G52" s="120">
        <v>1084862.9754999999</v>
      </c>
    </row>
    <row r="53" spans="1:7" s="128" customFormat="1" outlineLevel="2">
      <c r="A53" s="117">
        <v>5</v>
      </c>
      <c r="B53" s="5" t="s">
        <v>50</v>
      </c>
      <c r="C53" s="5" t="s">
        <v>55</v>
      </c>
      <c r="D53" s="118">
        <v>123366.88</v>
      </c>
      <c r="E53" s="127">
        <v>48042.361399999994</v>
      </c>
      <c r="F53" s="118">
        <v>685184.33000000007</v>
      </c>
      <c r="G53" s="120">
        <v>266872.79960000003</v>
      </c>
    </row>
    <row r="54" spans="1:7" s="128" customFormat="1" outlineLevel="2">
      <c r="A54" s="117">
        <v>6</v>
      </c>
      <c r="B54" s="5" t="s">
        <v>50</v>
      </c>
      <c r="C54" s="5" t="s">
        <v>56</v>
      </c>
      <c r="D54" s="118">
        <v>130720.07999999999</v>
      </c>
      <c r="E54" s="127">
        <v>50905.894</v>
      </c>
      <c r="F54" s="118">
        <v>726018.66</v>
      </c>
      <c r="G54" s="120">
        <v>282777.38399999996</v>
      </c>
    </row>
    <row r="55" spans="1:7" s="128" customFormat="1" outlineLevel="2">
      <c r="A55" s="117">
        <v>7</v>
      </c>
      <c r="B55" s="5" t="s">
        <v>50</v>
      </c>
      <c r="C55" s="5" t="s">
        <v>57</v>
      </c>
      <c r="D55" s="118">
        <v>97016.68</v>
      </c>
      <c r="E55" s="127">
        <v>37780.888999999996</v>
      </c>
      <c r="F55" s="118">
        <v>538834.28</v>
      </c>
      <c r="G55" s="120">
        <v>209870.84279999998</v>
      </c>
    </row>
    <row r="56" spans="1:7" s="128" customFormat="1" outlineLevel="2">
      <c r="A56" s="117">
        <v>8</v>
      </c>
      <c r="B56" s="5" t="s">
        <v>50</v>
      </c>
      <c r="C56" s="5" t="s">
        <v>58</v>
      </c>
      <c r="D56" s="118">
        <v>482099.52</v>
      </c>
      <c r="E56" s="127">
        <v>187734.18050000002</v>
      </c>
      <c r="F56" s="118">
        <v>2729949.2</v>
      </c>
      <c r="G56" s="120">
        <v>1062897.2187999999</v>
      </c>
    </row>
    <row r="57" spans="1:7" s="128" customFormat="1" ht="27" outlineLevel="2">
      <c r="A57" s="117">
        <v>9</v>
      </c>
      <c r="B57" s="5" t="s">
        <v>50</v>
      </c>
      <c r="C57" s="5" t="s">
        <v>59</v>
      </c>
      <c r="D57" s="118">
        <v>24658.86</v>
      </c>
      <c r="E57" s="127">
        <v>9602.3967999999986</v>
      </c>
      <c r="F57" s="118">
        <v>139630.14000000001</v>
      </c>
      <c r="G57" s="120">
        <v>54364.561000000002</v>
      </c>
    </row>
    <row r="58" spans="1:7" s="128" customFormat="1" outlineLevel="2">
      <c r="A58" s="117">
        <v>10</v>
      </c>
      <c r="B58" s="5" t="s">
        <v>50</v>
      </c>
      <c r="C58" s="5" t="s">
        <v>60</v>
      </c>
      <c r="D58" s="118">
        <v>166701.65</v>
      </c>
      <c r="E58" s="127">
        <v>65493.406999999999</v>
      </c>
      <c r="F58" s="118">
        <v>755763.42999999993</v>
      </c>
      <c r="G58" s="120">
        <v>297245.98060000001</v>
      </c>
    </row>
    <row r="59" spans="1:7" s="128" customFormat="1" ht="27" outlineLevel="2">
      <c r="A59" s="117">
        <v>11</v>
      </c>
      <c r="B59" s="5" t="s">
        <v>50</v>
      </c>
      <c r="C59" s="5" t="s">
        <v>61</v>
      </c>
      <c r="D59" s="118">
        <v>113197.79000000001</v>
      </c>
      <c r="E59" s="127">
        <v>44828.704899999997</v>
      </c>
      <c r="F59" s="118">
        <v>472275.4</v>
      </c>
      <c r="G59" s="120">
        <v>187708.48269999999</v>
      </c>
    </row>
    <row r="60" spans="1:7" s="128" customFormat="1" outlineLevel="2">
      <c r="A60" s="117">
        <v>12</v>
      </c>
      <c r="B60" s="5" t="s">
        <v>50</v>
      </c>
      <c r="C60" s="5" t="s">
        <v>62</v>
      </c>
      <c r="D60" s="118">
        <v>686135.44</v>
      </c>
      <c r="E60" s="127">
        <v>271724.0563</v>
      </c>
      <c r="F60" s="118">
        <v>2862669.6799999997</v>
      </c>
      <c r="G60" s="120">
        <v>1137783.9754999999</v>
      </c>
    </row>
    <row r="61" spans="1:7" s="128" customFormat="1" ht="27" outlineLevel="2">
      <c r="A61" s="117">
        <v>13</v>
      </c>
      <c r="B61" s="5" t="s">
        <v>50</v>
      </c>
      <c r="C61" s="5" t="s">
        <v>63</v>
      </c>
      <c r="D61" s="118">
        <v>52831.53</v>
      </c>
      <c r="E61" s="127">
        <v>20922.3976</v>
      </c>
      <c r="F61" s="118">
        <v>220418.91999999998</v>
      </c>
      <c r="G61" s="120">
        <v>87606.724900000001</v>
      </c>
    </row>
    <row r="62" spans="1:7" s="128" customFormat="1" ht="27" outlineLevel="2">
      <c r="A62" s="117">
        <v>14</v>
      </c>
      <c r="B62" s="5" t="s">
        <v>50</v>
      </c>
      <c r="C62" s="5" t="s">
        <v>64</v>
      </c>
      <c r="D62" s="118">
        <v>176403.61</v>
      </c>
      <c r="E62" s="127">
        <v>69853.760299999994</v>
      </c>
      <c r="F62" s="118">
        <v>736643.76</v>
      </c>
      <c r="G62" s="120">
        <v>292752.19689999998</v>
      </c>
    </row>
    <row r="63" spans="1:7" s="128" customFormat="1" outlineLevel="2">
      <c r="A63" s="117">
        <v>15</v>
      </c>
      <c r="B63" s="5" t="s">
        <v>50</v>
      </c>
      <c r="C63" s="5" t="s">
        <v>65</v>
      </c>
      <c r="D63" s="118">
        <v>179367</v>
      </c>
      <c r="E63" s="127">
        <v>71038.553199999995</v>
      </c>
      <c r="F63" s="118">
        <v>712612.54</v>
      </c>
      <c r="G63" s="120">
        <v>283201.86499999999</v>
      </c>
    </row>
    <row r="64" spans="1:7" s="128" customFormat="1" ht="27" outlineLevel="2">
      <c r="A64" s="117">
        <v>16</v>
      </c>
      <c r="B64" s="5" t="s">
        <v>50</v>
      </c>
      <c r="C64" s="5" t="s">
        <v>66</v>
      </c>
      <c r="D64" s="118">
        <v>19067.18</v>
      </c>
      <c r="E64" s="127">
        <v>7551.5835000000006</v>
      </c>
      <c r="F64" s="118">
        <v>75752.009999999995</v>
      </c>
      <c r="G64" s="120">
        <v>30104.873599999999</v>
      </c>
    </row>
    <row r="65" spans="1:7" s="128" customFormat="1" outlineLevel="2">
      <c r="A65" s="117">
        <v>17</v>
      </c>
      <c r="B65" s="5" t="s">
        <v>50</v>
      </c>
      <c r="C65" s="5" t="s">
        <v>67</v>
      </c>
      <c r="D65" s="118">
        <v>373880.91000000003</v>
      </c>
      <c r="E65" s="127">
        <v>148076.06170000002</v>
      </c>
      <c r="F65" s="118">
        <v>1485403.04</v>
      </c>
      <c r="G65" s="120">
        <v>590319.26549999998</v>
      </c>
    </row>
    <row r="66" spans="1:7" s="128" customFormat="1" outlineLevel="2">
      <c r="A66" s="117">
        <v>18</v>
      </c>
      <c r="B66" s="5" t="s">
        <v>50</v>
      </c>
      <c r="C66" s="5" t="s">
        <v>68</v>
      </c>
      <c r="D66" s="118">
        <v>104784.35</v>
      </c>
      <c r="E66" s="127">
        <v>41129.047500000001</v>
      </c>
      <c r="F66" s="118">
        <v>391248.08</v>
      </c>
      <c r="G66" s="120">
        <v>153697.3236</v>
      </c>
    </row>
    <row r="67" spans="1:7" s="128" customFormat="1" outlineLevel="2">
      <c r="A67" s="117">
        <v>19</v>
      </c>
      <c r="B67" s="5" t="s">
        <v>50</v>
      </c>
      <c r="C67" s="5" t="s">
        <v>69</v>
      </c>
      <c r="D67" s="118">
        <v>778775.16999999993</v>
      </c>
      <c r="E67" s="127">
        <v>303288.48930000002</v>
      </c>
      <c r="F67" s="118">
        <v>3073351.04</v>
      </c>
      <c r="G67" s="120">
        <v>1197041.0884</v>
      </c>
    </row>
    <row r="68" spans="1:7" s="128" customFormat="1" ht="27" outlineLevel="2">
      <c r="A68" s="117">
        <v>20</v>
      </c>
      <c r="B68" s="5" t="s">
        <v>50</v>
      </c>
      <c r="C68" s="5" t="s">
        <v>70</v>
      </c>
      <c r="D68" s="118">
        <v>275948.67</v>
      </c>
      <c r="E68" s="127">
        <v>109320.07519999999</v>
      </c>
      <c r="F68" s="118">
        <v>999191.26</v>
      </c>
      <c r="G68" s="120">
        <v>397092.12560000003</v>
      </c>
    </row>
    <row r="69" spans="1:7" s="128" customFormat="1" outlineLevel="2">
      <c r="A69" s="117">
        <v>21</v>
      </c>
      <c r="B69" s="5" t="s">
        <v>50</v>
      </c>
      <c r="C69" s="5" t="s">
        <v>71</v>
      </c>
      <c r="D69" s="118">
        <v>373726.45999999996</v>
      </c>
      <c r="E69" s="127">
        <v>147864.00569999998</v>
      </c>
      <c r="F69" s="118">
        <v>1310153.4300000002</v>
      </c>
      <c r="G69" s="120">
        <v>519493.39659999998</v>
      </c>
    </row>
    <row r="70" spans="1:7" s="128" customFormat="1" outlineLevel="2">
      <c r="A70" s="117">
        <v>22</v>
      </c>
      <c r="B70" s="5" t="s">
        <v>50</v>
      </c>
      <c r="C70" s="5" t="s">
        <v>72</v>
      </c>
      <c r="D70" s="118">
        <v>294793.19</v>
      </c>
      <c r="E70" s="127">
        <v>116643.7035</v>
      </c>
      <c r="F70" s="118">
        <v>990928.23</v>
      </c>
      <c r="G70" s="120">
        <v>392916.32579999999</v>
      </c>
    </row>
    <row r="71" spans="1:7" s="128" customFormat="1" outlineLevel="2">
      <c r="A71" s="117">
        <v>23</v>
      </c>
      <c r="B71" s="5" t="s">
        <v>50</v>
      </c>
      <c r="C71" s="5" t="s">
        <v>73</v>
      </c>
      <c r="D71" s="118">
        <v>615900.07999999996</v>
      </c>
      <c r="E71" s="127">
        <v>243717.4117</v>
      </c>
      <c r="F71" s="118">
        <v>1988506.98</v>
      </c>
      <c r="G71" s="120">
        <v>788469.67210000008</v>
      </c>
    </row>
    <row r="72" spans="1:7" s="128" customFormat="1" outlineLevel="2">
      <c r="A72" s="117">
        <v>24</v>
      </c>
      <c r="B72" s="5" t="s">
        <v>50</v>
      </c>
      <c r="C72" s="5" t="s">
        <v>74</v>
      </c>
      <c r="D72" s="118">
        <v>196645.25</v>
      </c>
      <c r="E72" s="127">
        <v>77854.382199999993</v>
      </c>
      <c r="F72" s="118">
        <v>455079.45999999996</v>
      </c>
      <c r="G72" s="120">
        <v>180445.1059</v>
      </c>
    </row>
    <row r="73" spans="1:7" s="128" customFormat="1" outlineLevel="2">
      <c r="A73" s="117">
        <v>25</v>
      </c>
      <c r="B73" s="5" t="s">
        <v>50</v>
      </c>
      <c r="C73" s="5" t="s">
        <v>75</v>
      </c>
      <c r="D73" s="118">
        <v>915658.05</v>
      </c>
      <c r="E73" s="127">
        <v>363142.73379999999</v>
      </c>
      <c r="F73" s="118">
        <v>2046343.67</v>
      </c>
      <c r="G73" s="120">
        <v>813244.66149999993</v>
      </c>
    </row>
    <row r="74" spans="1:7" s="128" customFormat="1" outlineLevel="2">
      <c r="A74" s="117">
        <v>26</v>
      </c>
      <c r="B74" s="5" t="s">
        <v>50</v>
      </c>
      <c r="C74" s="5" t="s">
        <v>76</v>
      </c>
      <c r="D74" s="118">
        <v>469338.59</v>
      </c>
      <c r="E74" s="127">
        <v>185830.13939999999</v>
      </c>
      <c r="F74" s="118">
        <v>1027932.05</v>
      </c>
      <c r="G74" s="120">
        <v>407588.83649999998</v>
      </c>
    </row>
    <row r="75" spans="1:7" s="128" customFormat="1" ht="27" outlineLevel="2">
      <c r="A75" s="117">
        <v>27</v>
      </c>
      <c r="B75" s="5" t="s">
        <v>50</v>
      </c>
      <c r="C75" s="5" t="s">
        <v>77</v>
      </c>
      <c r="D75" s="118">
        <v>16854.71</v>
      </c>
      <c r="E75" s="127">
        <v>6585.1738999999998</v>
      </c>
      <c r="F75" s="118">
        <v>423602.58999999997</v>
      </c>
      <c r="G75" s="120">
        <v>166605.266</v>
      </c>
    </row>
    <row r="76" spans="1:7" s="128" customFormat="1" outlineLevel="2">
      <c r="A76" s="117">
        <v>28</v>
      </c>
      <c r="B76" s="5" t="s">
        <v>50</v>
      </c>
      <c r="C76" s="5" t="s">
        <v>78</v>
      </c>
      <c r="D76" s="118">
        <v>92437.35</v>
      </c>
      <c r="E76" s="127">
        <v>36292.912799999998</v>
      </c>
      <c r="F76" s="118">
        <v>198574.43</v>
      </c>
      <c r="G76" s="120">
        <v>78007.688699999999</v>
      </c>
    </row>
    <row r="77" spans="1:7" s="128" customFormat="1" ht="27" outlineLevel="2">
      <c r="A77" s="117">
        <v>29</v>
      </c>
      <c r="B77" s="5" t="s">
        <v>50</v>
      </c>
      <c r="C77" s="5" t="s">
        <v>79</v>
      </c>
      <c r="D77" s="118">
        <v>20267.349999999999</v>
      </c>
      <c r="E77" s="127">
        <v>7957.4805999999999</v>
      </c>
      <c r="F77" s="118">
        <v>42413.45</v>
      </c>
      <c r="G77" s="120">
        <v>16661.637699999999</v>
      </c>
    </row>
    <row r="78" spans="1:7" s="128" customFormat="1" ht="27" outlineLevel="2">
      <c r="A78" s="117">
        <v>30</v>
      </c>
      <c r="B78" s="5" t="s">
        <v>50</v>
      </c>
      <c r="C78" s="5" t="s">
        <v>80</v>
      </c>
      <c r="D78" s="118">
        <v>165020.88</v>
      </c>
      <c r="E78" s="127">
        <v>65483.831899999997</v>
      </c>
      <c r="F78" s="118">
        <v>349475.76</v>
      </c>
      <c r="G78" s="120">
        <v>138627.5871</v>
      </c>
    </row>
    <row r="79" spans="1:7" s="128" customFormat="1" outlineLevel="2">
      <c r="A79" s="117">
        <v>31</v>
      </c>
      <c r="B79" s="5" t="s">
        <v>50</v>
      </c>
      <c r="C79" s="5" t="s">
        <v>81</v>
      </c>
      <c r="D79" s="118">
        <v>784442.41999999993</v>
      </c>
      <c r="E79" s="127">
        <v>311240.26910000003</v>
      </c>
      <c r="F79" s="118">
        <v>1608989.56</v>
      </c>
      <c r="G79" s="120">
        <v>638242.66460000002</v>
      </c>
    </row>
    <row r="80" spans="1:7" s="128" customFormat="1" outlineLevel="2">
      <c r="A80" s="117">
        <v>32</v>
      </c>
      <c r="B80" s="5" t="s">
        <v>50</v>
      </c>
      <c r="C80" s="5" t="s">
        <v>82</v>
      </c>
      <c r="D80" s="118">
        <v>349472.67</v>
      </c>
      <c r="E80" s="127">
        <v>138733.43900000001</v>
      </c>
      <c r="F80" s="118">
        <v>345921.69</v>
      </c>
      <c r="G80" s="120">
        <v>137473.96000000002</v>
      </c>
    </row>
    <row r="81" spans="1:7" s="128" customFormat="1" ht="27" outlineLevel="2">
      <c r="A81" s="117">
        <v>33</v>
      </c>
      <c r="B81" s="5" t="s">
        <v>50</v>
      </c>
      <c r="C81" s="5" t="s">
        <v>83</v>
      </c>
      <c r="D81" s="118">
        <v>181623.9</v>
      </c>
      <c r="E81" s="127">
        <v>72063.481599999999</v>
      </c>
      <c r="F81" s="118">
        <v>179302.36</v>
      </c>
      <c r="G81" s="120">
        <v>71124.399399999995</v>
      </c>
    </row>
    <row r="82" spans="1:7" s="128" customFormat="1" ht="27" outlineLevel="2">
      <c r="A82" s="117">
        <v>34</v>
      </c>
      <c r="B82" s="5" t="s">
        <v>50</v>
      </c>
      <c r="C82" s="5" t="s">
        <v>84</v>
      </c>
      <c r="D82" s="118">
        <v>416995.54000000004</v>
      </c>
      <c r="E82" s="127">
        <v>163755.45419999998</v>
      </c>
      <c r="F82" s="118">
        <v>408229.36</v>
      </c>
      <c r="G82" s="120">
        <v>160368.22470000002</v>
      </c>
    </row>
    <row r="83" spans="1:7" s="128" customFormat="1" outlineLevel="2">
      <c r="A83" s="117">
        <v>35</v>
      </c>
      <c r="B83" s="5" t="s">
        <v>50</v>
      </c>
      <c r="C83" s="5" t="s">
        <v>85</v>
      </c>
      <c r="D83" s="118">
        <v>343595.85</v>
      </c>
      <c r="E83" s="127">
        <v>135001.09020000001</v>
      </c>
      <c r="F83" s="118">
        <v>349183.15</v>
      </c>
      <c r="G83" s="120">
        <v>137186.77659999998</v>
      </c>
    </row>
    <row r="84" spans="1:7" s="128" customFormat="1" outlineLevel="2">
      <c r="A84" s="117">
        <v>36</v>
      </c>
      <c r="B84" s="5" t="s">
        <v>50</v>
      </c>
      <c r="C84" s="5" t="s">
        <v>86</v>
      </c>
      <c r="D84" s="118">
        <v>97073.97</v>
      </c>
      <c r="E84" s="127">
        <v>38516.341100000005</v>
      </c>
      <c r="F84" s="118">
        <v>95833.18</v>
      </c>
      <c r="G84" s="120">
        <v>38014.432000000001</v>
      </c>
    </row>
    <row r="85" spans="1:7" s="128" customFormat="1" outlineLevel="2">
      <c r="A85" s="117">
        <v>37</v>
      </c>
      <c r="B85" s="5" t="s">
        <v>50</v>
      </c>
      <c r="C85" s="5" t="s">
        <v>87</v>
      </c>
      <c r="D85" s="118">
        <v>125479.07</v>
      </c>
      <c r="E85" s="127">
        <v>49786.722900000001</v>
      </c>
      <c r="F85" s="118">
        <v>123875.17</v>
      </c>
      <c r="G85" s="120">
        <v>49137.931400000001</v>
      </c>
    </row>
    <row r="86" spans="1:7" s="128" customFormat="1" outlineLevel="2">
      <c r="A86" s="117">
        <v>38</v>
      </c>
      <c r="B86" s="5" t="s">
        <v>50</v>
      </c>
      <c r="C86" s="5" t="s">
        <v>88</v>
      </c>
      <c r="D86" s="118">
        <v>374163.4</v>
      </c>
      <c r="E86" s="127">
        <v>148457.7904</v>
      </c>
      <c r="F86" s="118">
        <v>364952.93</v>
      </c>
      <c r="G86" s="120">
        <v>144766.962</v>
      </c>
    </row>
    <row r="87" spans="1:7" s="128" customFormat="1" outlineLevel="2">
      <c r="A87" s="117">
        <v>39</v>
      </c>
      <c r="B87" s="5" t="s">
        <v>50</v>
      </c>
      <c r="C87" s="5" t="s">
        <v>89</v>
      </c>
      <c r="D87" s="118">
        <v>351973.32</v>
      </c>
      <c r="E87" s="127">
        <v>139653.3743</v>
      </c>
      <c r="F87" s="118">
        <v>343309.07</v>
      </c>
      <c r="G87" s="120">
        <v>136181.4278</v>
      </c>
    </row>
    <row r="88" spans="1:7" s="128" customFormat="1" ht="27" outlineLevel="2">
      <c r="A88" s="117">
        <v>40</v>
      </c>
      <c r="B88" s="5" t="s">
        <v>50</v>
      </c>
      <c r="C88" s="5" t="s">
        <v>90</v>
      </c>
      <c r="D88" s="118">
        <v>371025.06</v>
      </c>
      <c r="E88" s="127">
        <v>147293.29849999998</v>
      </c>
      <c r="F88" s="118">
        <v>354379.82999999996</v>
      </c>
      <c r="G88" s="120">
        <v>140835.33919999999</v>
      </c>
    </row>
    <row r="89" spans="1:7" s="128" customFormat="1" outlineLevel="2">
      <c r="A89" s="117">
        <v>41</v>
      </c>
      <c r="B89" s="5" t="s">
        <v>50</v>
      </c>
      <c r="C89" s="5" t="s">
        <v>91</v>
      </c>
      <c r="D89" s="118">
        <v>278672.8</v>
      </c>
      <c r="E89" s="127">
        <v>110535.9966</v>
      </c>
      <c r="F89" s="118">
        <v>264266.12</v>
      </c>
      <c r="G89" s="120">
        <v>104838.36040000001</v>
      </c>
    </row>
    <row r="90" spans="1:7" s="128" customFormat="1" outlineLevel="2">
      <c r="A90" s="117">
        <v>42</v>
      </c>
      <c r="B90" s="5" t="s">
        <v>50</v>
      </c>
      <c r="C90" s="5" t="s">
        <v>92</v>
      </c>
      <c r="D90" s="118">
        <v>394320.2</v>
      </c>
      <c r="E90" s="127">
        <v>156455.07089999999</v>
      </c>
      <c r="F90" s="118">
        <v>375608.49</v>
      </c>
      <c r="G90" s="120">
        <v>148993.73460000003</v>
      </c>
    </row>
    <row r="91" spans="1:7" s="128" customFormat="1" outlineLevel="2">
      <c r="A91" s="117">
        <v>43</v>
      </c>
      <c r="B91" s="5" t="s">
        <v>50</v>
      </c>
      <c r="C91" s="5" t="s">
        <v>93</v>
      </c>
      <c r="D91" s="118">
        <v>92751.2</v>
      </c>
      <c r="E91" s="127">
        <v>36789.991399999999</v>
      </c>
      <c r="F91" s="118">
        <v>86939.51999999999</v>
      </c>
      <c r="G91" s="120">
        <v>34490.220400000006</v>
      </c>
    </row>
    <row r="92" spans="1:7" s="128" customFormat="1" outlineLevel="2">
      <c r="A92" s="117">
        <v>44</v>
      </c>
      <c r="B92" s="5" t="s">
        <v>50</v>
      </c>
      <c r="C92" s="5" t="s">
        <v>94</v>
      </c>
      <c r="D92" s="118">
        <v>100107.5</v>
      </c>
      <c r="E92" s="127">
        <v>39742.035900000003</v>
      </c>
      <c r="F92" s="118">
        <v>94511.93</v>
      </c>
      <c r="G92" s="120">
        <v>37560.3197</v>
      </c>
    </row>
    <row r="93" spans="1:7" s="128" customFormat="1" outlineLevel="2">
      <c r="A93" s="117">
        <v>45</v>
      </c>
      <c r="B93" s="5" t="s">
        <v>50</v>
      </c>
      <c r="C93" s="5" t="s">
        <v>95</v>
      </c>
      <c r="D93" s="118">
        <v>19286.91</v>
      </c>
      <c r="E93" s="127">
        <v>7649.6376</v>
      </c>
      <c r="F93" s="118">
        <v>2273595.3499999996</v>
      </c>
      <c r="G93" s="120">
        <v>893248.19169999997</v>
      </c>
    </row>
    <row r="94" spans="1:7" s="128" customFormat="1" outlineLevel="2">
      <c r="A94" s="117">
        <v>46</v>
      </c>
      <c r="B94" s="5" t="s">
        <v>50</v>
      </c>
      <c r="C94" s="5" t="s">
        <v>96</v>
      </c>
      <c r="D94" s="118">
        <v>35694.81</v>
      </c>
      <c r="E94" s="127">
        <v>14484.504700000001</v>
      </c>
      <c r="F94" s="118">
        <v>2020704.7</v>
      </c>
      <c r="G94" s="120">
        <v>802556.69020000007</v>
      </c>
    </row>
    <row r="95" spans="1:7" s="128" customFormat="1" outlineLevel="2">
      <c r="A95" s="117">
        <v>47</v>
      </c>
      <c r="B95" s="5" t="s">
        <v>50</v>
      </c>
      <c r="C95" s="5" t="s">
        <v>97</v>
      </c>
      <c r="D95" s="118">
        <v>21345.93</v>
      </c>
      <c r="E95" s="127">
        <v>8466.2929000000004</v>
      </c>
      <c r="F95" s="118">
        <v>2516318.75</v>
      </c>
      <c r="G95" s="120">
        <v>988609.15289999999</v>
      </c>
    </row>
    <row r="96" spans="1:7" s="128" customFormat="1" ht="27" outlineLevel="2">
      <c r="A96" s="117">
        <v>48</v>
      </c>
      <c r="B96" s="5" t="s">
        <v>50</v>
      </c>
      <c r="C96" s="5" t="s">
        <v>98</v>
      </c>
      <c r="D96" s="118">
        <v>34829.21</v>
      </c>
      <c r="E96" s="127">
        <v>14133.255000000001</v>
      </c>
      <c r="F96" s="118">
        <v>1971702.98</v>
      </c>
      <c r="G96" s="120">
        <v>783094.83689999999</v>
      </c>
    </row>
    <row r="97" spans="1:7" s="128" customFormat="1" outlineLevel="2">
      <c r="A97" s="117">
        <v>49</v>
      </c>
      <c r="B97" s="5" t="s">
        <v>50</v>
      </c>
      <c r="C97" s="5" t="s">
        <v>99</v>
      </c>
      <c r="D97" s="118">
        <v>77061.22</v>
      </c>
      <c r="E97" s="127">
        <v>30494.4977</v>
      </c>
      <c r="F97" s="118">
        <v>1589976</v>
      </c>
      <c r="G97" s="120">
        <v>630767.48900000006</v>
      </c>
    </row>
    <row r="98" spans="1:7" s="128" customFormat="1" ht="27" outlineLevel="2">
      <c r="A98" s="117">
        <v>50</v>
      </c>
      <c r="B98" s="5" t="s">
        <v>50</v>
      </c>
      <c r="C98" s="5" t="s">
        <v>100</v>
      </c>
      <c r="D98" s="118">
        <v>76969.929999999993</v>
      </c>
      <c r="E98" s="127">
        <v>30077.0959</v>
      </c>
      <c r="F98" s="118">
        <v>1696467.01</v>
      </c>
      <c r="G98" s="120">
        <v>666437.61939999997</v>
      </c>
    </row>
    <row r="99" spans="1:7" s="128" customFormat="1" ht="40.5" outlineLevel="2">
      <c r="A99" s="117">
        <v>51</v>
      </c>
      <c r="B99" s="5" t="s">
        <v>50</v>
      </c>
      <c r="C99" s="5" t="s">
        <v>101</v>
      </c>
      <c r="D99" s="118">
        <v>9830.7000000000007</v>
      </c>
      <c r="E99" s="127">
        <v>3857.4825000000001</v>
      </c>
      <c r="F99" s="118">
        <v>173179.69</v>
      </c>
      <c r="G99" s="120">
        <v>68823.9519</v>
      </c>
    </row>
    <row r="100" spans="1:7" s="128" customFormat="1" ht="27" outlineLevel="2">
      <c r="A100" s="117">
        <v>52</v>
      </c>
      <c r="B100" s="5" t="s">
        <v>50</v>
      </c>
      <c r="C100" s="5" t="s">
        <v>102</v>
      </c>
      <c r="D100" s="118">
        <v>16228.96</v>
      </c>
      <c r="E100" s="127">
        <v>6398.6091999999999</v>
      </c>
      <c r="F100" s="118">
        <v>699592.19</v>
      </c>
      <c r="G100" s="120">
        <v>274855.17979999998</v>
      </c>
    </row>
    <row r="101" spans="1:7" s="128" customFormat="1" ht="27" outlineLevel="2">
      <c r="A101" s="117">
        <v>53</v>
      </c>
      <c r="B101" s="5" t="s">
        <v>50</v>
      </c>
      <c r="C101" s="5" t="s">
        <v>103</v>
      </c>
      <c r="D101" s="118">
        <v>109331.17</v>
      </c>
      <c r="E101" s="127">
        <v>42776.2376</v>
      </c>
      <c r="F101" s="118">
        <v>2140195.44</v>
      </c>
      <c r="G101" s="120">
        <v>841750.82719999994</v>
      </c>
    </row>
    <row r="102" spans="1:7" s="128" customFormat="1" outlineLevel="2">
      <c r="A102" s="117">
        <v>54</v>
      </c>
      <c r="B102" s="5" t="s">
        <v>50</v>
      </c>
      <c r="C102" s="5" t="s">
        <v>104</v>
      </c>
      <c r="D102" s="118">
        <v>121606.81</v>
      </c>
      <c r="E102" s="127">
        <v>48137.900999999998</v>
      </c>
      <c r="F102" s="118">
        <v>2169246.9699999997</v>
      </c>
      <c r="G102" s="120">
        <v>860573.03019999992</v>
      </c>
    </row>
    <row r="103" spans="1:7" s="128" customFormat="1" outlineLevel="2">
      <c r="A103" s="117">
        <v>55</v>
      </c>
      <c r="B103" s="5" t="s">
        <v>50</v>
      </c>
      <c r="C103" s="5" t="s">
        <v>105</v>
      </c>
      <c r="D103" s="118">
        <v>195357.15</v>
      </c>
      <c r="E103" s="127">
        <v>78426.790099999998</v>
      </c>
      <c r="F103" s="118">
        <v>5392854.5999999996</v>
      </c>
      <c r="G103" s="120">
        <v>2141862.4594000001</v>
      </c>
    </row>
    <row r="104" spans="1:7" s="128" customFormat="1" outlineLevel="2">
      <c r="A104" s="117">
        <v>56</v>
      </c>
      <c r="B104" s="5" t="s">
        <v>50</v>
      </c>
      <c r="C104" s="5" t="s">
        <v>21</v>
      </c>
      <c r="D104" s="118">
        <v>100282.45000000001</v>
      </c>
      <c r="E104" s="127">
        <v>39305.056599999996</v>
      </c>
      <c r="F104" s="118">
        <v>1785844.7999999998</v>
      </c>
      <c r="G104" s="120">
        <v>700586.20809999993</v>
      </c>
    </row>
    <row r="105" spans="1:7" s="128" customFormat="1" ht="27" outlineLevel="2">
      <c r="A105" s="117">
        <v>57</v>
      </c>
      <c r="B105" s="5" t="s">
        <v>50</v>
      </c>
      <c r="C105" s="5" t="s">
        <v>106</v>
      </c>
      <c r="D105" s="118">
        <v>96240.239999999991</v>
      </c>
      <c r="E105" s="127">
        <v>38113.7183</v>
      </c>
      <c r="F105" s="118">
        <v>1350842.6</v>
      </c>
      <c r="G105" s="120">
        <v>535899.65830000001</v>
      </c>
    </row>
    <row r="106" spans="1:7" s="128" customFormat="1" ht="27" outlineLevel="2">
      <c r="A106" s="117">
        <v>58</v>
      </c>
      <c r="B106" s="5" t="s">
        <v>50</v>
      </c>
      <c r="C106" s="5" t="s">
        <v>25</v>
      </c>
      <c r="D106" s="118">
        <v>1314936.5699999998</v>
      </c>
      <c r="E106" s="127">
        <v>516969.43359999999</v>
      </c>
      <c r="F106" s="118">
        <v>1430077.06</v>
      </c>
      <c r="G106" s="120">
        <v>562457.29979999992</v>
      </c>
    </row>
    <row r="107" spans="1:7" s="128" customFormat="1" ht="27" outlineLevel="2">
      <c r="A107" s="117">
        <v>59</v>
      </c>
      <c r="B107" s="5" t="s">
        <v>50</v>
      </c>
      <c r="C107" s="5" t="s">
        <v>107</v>
      </c>
      <c r="D107" s="118">
        <v>270322.14</v>
      </c>
      <c r="E107" s="127">
        <v>106212.5511</v>
      </c>
      <c r="F107" s="118">
        <v>314106.5</v>
      </c>
      <c r="G107" s="120">
        <v>123405.8924</v>
      </c>
    </row>
    <row r="108" spans="1:7" s="128" customFormat="1" outlineLevel="2">
      <c r="A108" s="117">
        <v>60</v>
      </c>
      <c r="B108" s="5" t="s">
        <v>50</v>
      </c>
      <c r="C108" s="5" t="s">
        <v>108</v>
      </c>
      <c r="D108" s="118">
        <v>310125.69999999995</v>
      </c>
      <c r="E108" s="127">
        <v>121926.4192</v>
      </c>
      <c r="F108" s="118">
        <v>337281.44999999995</v>
      </c>
      <c r="G108" s="120">
        <v>132654.67930000002</v>
      </c>
    </row>
    <row r="109" spans="1:7" s="128" customFormat="1" outlineLevel="2">
      <c r="A109" s="117">
        <v>61</v>
      </c>
      <c r="B109" s="5" t="s">
        <v>50</v>
      </c>
      <c r="C109" s="5" t="s">
        <v>109</v>
      </c>
      <c r="D109" s="118">
        <v>944291.31</v>
      </c>
      <c r="E109" s="127">
        <v>374504.86379999999</v>
      </c>
      <c r="F109" s="118">
        <v>996624.38</v>
      </c>
      <c r="G109" s="120">
        <v>395375.94140000001</v>
      </c>
    </row>
    <row r="110" spans="1:7" s="128" customFormat="1" outlineLevel="2">
      <c r="A110" s="117">
        <v>62</v>
      </c>
      <c r="B110" s="5" t="s">
        <v>50</v>
      </c>
      <c r="C110" s="5" t="s">
        <v>29</v>
      </c>
      <c r="D110" s="118">
        <v>1521223.02</v>
      </c>
      <c r="E110" s="127">
        <v>603427.15249999997</v>
      </c>
      <c r="F110" s="118">
        <v>1353000</v>
      </c>
      <c r="G110" s="120">
        <v>536809.51500000001</v>
      </c>
    </row>
    <row r="111" spans="1:7" s="128" customFormat="1" outlineLevel="2">
      <c r="A111" s="117">
        <v>63</v>
      </c>
      <c r="B111" s="5" t="s">
        <v>50</v>
      </c>
      <c r="C111" s="5" t="s">
        <v>30</v>
      </c>
      <c r="D111" s="118">
        <v>412129.4</v>
      </c>
      <c r="E111" s="127">
        <v>160469.47</v>
      </c>
      <c r="F111" s="118">
        <v>436938.27</v>
      </c>
      <c r="G111" s="120">
        <v>170120.5546</v>
      </c>
    </row>
    <row r="112" spans="1:7" s="128" customFormat="1" ht="27" outlineLevel="2">
      <c r="A112" s="117">
        <v>64</v>
      </c>
      <c r="B112" s="5" t="s">
        <v>50</v>
      </c>
      <c r="C112" s="5" t="s">
        <v>110</v>
      </c>
      <c r="D112" s="118">
        <v>437980.74</v>
      </c>
      <c r="E112" s="127">
        <v>170509.90769999998</v>
      </c>
      <c r="F112" s="118">
        <v>599595.6399999999</v>
      </c>
      <c r="G112" s="120">
        <v>233450.69500000001</v>
      </c>
    </row>
    <row r="113" spans="1:7" s="128" customFormat="1" ht="27" outlineLevel="2">
      <c r="A113" s="117">
        <v>65</v>
      </c>
      <c r="B113" s="5" t="s">
        <v>50</v>
      </c>
      <c r="C113" s="5" t="s">
        <v>111</v>
      </c>
      <c r="D113" s="118">
        <v>137955.83000000002</v>
      </c>
      <c r="E113" s="127">
        <v>54176.378299999997</v>
      </c>
      <c r="F113" s="118">
        <v>133834.04999999999</v>
      </c>
      <c r="G113" s="120">
        <v>52575.172500000001</v>
      </c>
    </row>
    <row r="114" spans="1:7" s="128" customFormat="1" ht="27" outlineLevel="2">
      <c r="A114" s="117">
        <v>66</v>
      </c>
      <c r="B114" s="5" t="s">
        <v>50</v>
      </c>
      <c r="C114" s="5" t="s">
        <v>112</v>
      </c>
      <c r="D114" s="118">
        <v>72048.320000000007</v>
      </c>
      <c r="E114" s="127">
        <v>28293.7438</v>
      </c>
      <c r="F114" s="118">
        <v>72710.84</v>
      </c>
      <c r="G114" s="120">
        <v>28563.620000000003</v>
      </c>
    </row>
    <row r="115" spans="1:7" s="129" customFormat="1" ht="22.5" customHeight="1" outlineLevel="1">
      <c r="A115" s="121" t="s">
        <v>113</v>
      </c>
      <c r="B115" s="146" t="s">
        <v>114</v>
      </c>
      <c r="C115" s="146"/>
      <c r="D115" s="122">
        <f>_xlfn.AGGREGATE(9,6,D116:D128)</f>
        <v>1720351.36</v>
      </c>
      <c r="E115" s="123">
        <f>_xlfn.AGGREGATE(9,6,E116:E128)</f>
        <v>680581.04590000003</v>
      </c>
      <c r="F115" s="122">
        <f>_xlfn.AGGREGATE(9,6,F116:F128)</f>
        <v>4252655.92</v>
      </c>
      <c r="G115" s="124">
        <f>_xlfn.AGGREGATE(9,6,G116:G128)</f>
        <v>1679133.0624999998</v>
      </c>
    </row>
    <row r="116" spans="1:7" s="128" customFormat="1" outlineLevel="2">
      <c r="A116" s="117">
        <v>1</v>
      </c>
      <c r="B116" s="5" t="s">
        <v>115</v>
      </c>
      <c r="C116" s="5" t="s">
        <v>116</v>
      </c>
      <c r="D116" s="118">
        <v>29041.85</v>
      </c>
      <c r="E116" s="127">
        <v>11470.8933</v>
      </c>
      <c r="F116" s="118">
        <v>450695.01</v>
      </c>
      <c r="G116" s="120">
        <v>177891.66389999999</v>
      </c>
    </row>
    <row r="117" spans="1:7" s="128" customFormat="1" outlineLevel="2">
      <c r="A117" s="117">
        <v>2</v>
      </c>
      <c r="B117" s="5" t="s">
        <v>115</v>
      </c>
      <c r="C117" s="5" t="s">
        <v>117</v>
      </c>
      <c r="D117" s="118">
        <v>71799.709999999992</v>
      </c>
      <c r="E117" s="127">
        <v>28382.6541</v>
      </c>
      <c r="F117" s="118">
        <v>592786.29</v>
      </c>
      <c r="G117" s="120">
        <v>233975.82579999999</v>
      </c>
    </row>
    <row r="118" spans="1:7" s="128" customFormat="1" outlineLevel="2">
      <c r="A118" s="117">
        <v>3</v>
      </c>
      <c r="B118" s="5" t="s">
        <v>115</v>
      </c>
      <c r="C118" s="5" t="s">
        <v>118</v>
      </c>
      <c r="D118" s="118">
        <v>83179.31</v>
      </c>
      <c r="E118" s="127">
        <v>32888.359100000001</v>
      </c>
      <c r="F118" s="118">
        <v>523429.66000000003</v>
      </c>
      <c r="G118" s="120">
        <v>206600.40730000002</v>
      </c>
    </row>
    <row r="119" spans="1:7" s="128" customFormat="1" outlineLevel="2">
      <c r="A119" s="117">
        <v>4</v>
      </c>
      <c r="B119" s="5" t="s">
        <v>115</v>
      </c>
      <c r="C119" s="5" t="s">
        <v>119</v>
      </c>
      <c r="D119" s="118">
        <v>196147.75</v>
      </c>
      <c r="E119" s="127">
        <v>77454.699900000007</v>
      </c>
      <c r="F119" s="118">
        <v>625853.84</v>
      </c>
      <c r="G119" s="120">
        <v>247083.96679999999</v>
      </c>
    </row>
    <row r="120" spans="1:7" s="128" customFormat="1" outlineLevel="2">
      <c r="A120" s="117">
        <v>5</v>
      </c>
      <c r="B120" s="5" t="s">
        <v>115</v>
      </c>
      <c r="C120" s="5" t="s">
        <v>120</v>
      </c>
      <c r="D120" s="118">
        <v>114451.56</v>
      </c>
      <c r="E120" s="127">
        <v>45252.015199999994</v>
      </c>
      <c r="F120" s="118">
        <v>564947.99</v>
      </c>
      <c r="G120" s="120">
        <v>222999.261</v>
      </c>
    </row>
    <row r="121" spans="1:7" s="128" customFormat="1" outlineLevel="2">
      <c r="A121" s="117">
        <v>6</v>
      </c>
      <c r="B121" s="5" t="s">
        <v>115</v>
      </c>
      <c r="C121" s="5" t="s">
        <v>121</v>
      </c>
      <c r="D121" s="118">
        <v>2290.59</v>
      </c>
      <c r="E121" s="127">
        <v>905.96870000000001</v>
      </c>
      <c r="F121" s="118">
        <v>7866.67</v>
      </c>
      <c r="G121" s="120">
        <v>3105.0150999999996</v>
      </c>
    </row>
    <row r="122" spans="1:7" s="128" customFormat="1" outlineLevel="2">
      <c r="A122" s="117">
        <v>7</v>
      </c>
      <c r="B122" s="5" t="s">
        <v>115</v>
      </c>
      <c r="C122" s="5" t="s">
        <v>122</v>
      </c>
      <c r="D122" s="118">
        <v>0</v>
      </c>
      <c r="E122" s="127">
        <v>0</v>
      </c>
      <c r="F122" s="118">
        <v>0</v>
      </c>
      <c r="G122" s="120">
        <v>0</v>
      </c>
    </row>
    <row r="123" spans="1:7" s="128" customFormat="1" ht="18.75" customHeight="1" outlineLevel="2">
      <c r="A123" s="117">
        <v>8</v>
      </c>
      <c r="B123" s="5" t="s">
        <v>115</v>
      </c>
      <c r="C123" s="5" t="s">
        <v>123</v>
      </c>
      <c r="D123" s="118">
        <v>38728.869999999995</v>
      </c>
      <c r="E123" s="127">
        <v>15289.9545</v>
      </c>
      <c r="F123" s="118">
        <v>175473.36</v>
      </c>
      <c r="G123" s="120">
        <v>69325.733999999997</v>
      </c>
    </row>
    <row r="124" spans="1:7" s="128" customFormat="1" ht="22.5" customHeight="1" outlineLevel="2">
      <c r="A124" s="117">
        <v>9</v>
      </c>
      <c r="B124" s="5" t="s">
        <v>115</v>
      </c>
      <c r="C124" s="5" t="s">
        <v>124</v>
      </c>
      <c r="D124" s="118">
        <v>316044.14</v>
      </c>
      <c r="E124" s="127">
        <v>124979.42300000001</v>
      </c>
      <c r="F124" s="118">
        <v>951618.24</v>
      </c>
      <c r="G124" s="120">
        <v>375637.65879999998</v>
      </c>
    </row>
    <row r="125" spans="1:7" s="128" customFormat="1" ht="27" outlineLevel="2">
      <c r="A125" s="117">
        <v>10</v>
      </c>
      <c r="B125" s="5" t="s">
        <v>115</v>
      </c>
      <c r="C125" s="5" t="s">
        <v>125</v>
      </c>
      <c r="D125" s="118">
        <v>72881.279999999999</v>
      </c>
      <c r="E125" s="127">
        <v>28834.842600000004</v>
      </c>
      <c r="F125" s="118">
        <v>265019.53999999998</v>
      </c>
      <c r="G125" s="120">
        <v>104604.5865</v>
      </c>
    </row>
    <row r="126" spans="1:7" s="128" customFormat="1" ht="27" outlineLevel="2">
      <c r="A126" s="117">
        <v>11</v>
      </c>
      <c r="B126" s="5" t="s">
        <v>115</v>
      </c>
      <c r="C126" s="5" t="s">
        <v>126</v>
      </c>
      <c r="D126" s="118">
        <v>10936.880000000001</v>
      </c>
      <c r="E126" s="127">
        <v>4316.8415999999997</v>
      </c>
      <c r="F126" s="118">
        <v>0</v>
      </c>
      <c r="G126" s="120">
        <v>0</v>
      </c>
    </row>
    <row r="127" spans="1:7" s="128" customFormat="1" ht="19.5" customHeight="1" outlineLevel="2">
      <c r="A127" s="117">
        <v>12</v>
      </c>
      <c r="B127" s="5" t="s">
        <v>115</v>
      </c>
      <c r="C127" s="5" t="s">
        <v>127</v>
      </c>
      <c r="D127" s="118">
        <v>224149.64</v>
      </c>
      <c r="E127" s="127">
        <v>87819.605700000015</v>
      </c>
      <c r="F127" s="118">
        <v>94965.32</v>
      </c>
      <c r="G127" s="120">
        <v>37908.943299999999</v>
      </c>
    </row>
    <row r="128" spans="1:7" s="128" customFormat="1" ht="19.5" customHeight="1" outlineLevel="2">
      <c r="A128" s="117">
        <v>13</v>
      </c>
      <c r="B128" s="5" t="s">
        <v>115</v>
      </c>
      <c r="C128" s="5" t="s">
        <v>385</v>
      </c>
      <c r="D128" s="118">
        <v>560699.78</v>
      </c>
      <c r="E128" s="127">
        <v>222985.78820000001</v>
      </c>
      <c r="F128" s="118">
        <v>0</v>
      </c>
      <c r="G128" s="120">
        <v>0</v>
      </c>
    </row>
    <row r="129" spans="1:7" s="129" customFormat="1" ht="18.75" customHeight="1" outlineLevel="1">
      <c r="A129" s="121" t="s">
        <v>128</v>
      </c>
      <c r="B129" s="146" t="s">
        <v>129</v>
      </c>
      <c r="C129" s="146"/>
      <c r="D129" s="122">
        <f>_xlfn.AGGREGATE(9,6,D130:D158)</f>
        <v>2357039.92</v>
      </c>
      <c r="E129" s="123">
        <f>_xlfn.AGGREGATE(9,6,E130:E158)</f>
        <v>930554.47530000005</v>
      </c>
      <c r="F129" s="122">
        <f>_xlfn.AGGREGATE(9,6,F130:F158)</f>
        <v>5994421.8999999994</v>
      </c>
      <c r="G129" s="124">
        <f>_xlfn.AGGREGATE(9,6,G130:G158)</f>
        <v>2366042.9201000002</v>
      </c>
    </row>
    <row r="130" spans="1:7" s="128" customFormat="1" ht="27" outlineLevel="2">
      <c r="A130" s="117">
        <v>1</v>
      </c>
      <c r="B130" s="5" t="s">
        <v>130</v>
      </c>
      <c r="C130" s="5" t="s">
        <v>131</v>
      </c>
      <c r="D130" s="118">
        <v>33304.22</v>
      </c>
      <c r="E130" s="127">
        <v>13167.6309</v>
      </c>
      <c r="F130" s="118">
        <v>295000.39</v>
      </c>
      <c r="G130" s="120">
        <v>116438.18489999999</v>
      </c>
    </row>
    <row r="131" spans="1:7" s="128" customFormat="1" ht="27" outlineLevel="2">
      <c r="A131" s="117">
        <v>2</v>
      </c>
      <c r="B131" s="5" t="s">
        <v>130</v>
      </c>
      <c r="C131" s="5" t="s">
        <v>132</v>
      </c>
      <c r="D131" s="118">
        <v>29137.659999999996</v>
      </c>
      <c r="E131" s="127">
        <v>11522.8297</v>
      </c>
      <c r="F131" s="118">
        <v>196666.91</v>
      </c>
      <c r="G131" s="120">
        <v>77625.453799999988</v>
      </c>
    </row>
    <row r="132" spans="1:7" s="128" customFormat="1" ht="27" outlineLevel="2">
      <c r="A132" s="117">
        <v>3</v>
      </c>
      <c r="B132" s="5" t="s">
        <v>130</v>
      </c>
      <c r="C132" s="5" t="s">
        <v>133</v>
      </c>
      <c r="D132" s="118">
        <v>126593.64</v>
      </c>
      <c r="E132" s="127">
        <v>49957.337599999999</v>
      </c>
      <c r="F132" s="118">
        <v>264407.74</v>
      </c>
      <c r="G132" s="120">
        <v>104363.10920000001</v>
      </c>
    </row>
    <row r="133" spans="1:7" s="128" customFormat="1" ht="27" outlineLevel="2">
      <c r="A133" s="117">
        <v>4</v>
      </c>
      <c r="B133" s="5" t="s">
        <v>130</v>
      </c>
      <c r="C133" s="5" t="s">
        <v>134</v>
      </c>
      <c r="D133" s="118">
        <v>30582.39</v>
      </c>
      <c r="E133" s="127">
        <v>12068.795399999999</v>
      </c>
      <c r="F133" s="118">
        <v>90139.010000000009</v>
      </c>
      <c r="G133" s="120">
        <v>35578.3361</v>
      </c>
    </row>
    <row r="134" spans="1:7" s="128" customFormat="1" ht="27" outlineLevel="2">
      <c r="A134" s="117">
        <v>5</v>
      </c>
      <c r="B134" s="5" t="s">
        <v>130</v>
      </c>
      <c r="C134" s="5" t="s">
        <v>135</v>
      </c>
      <c r="D134" s="118">
        <v>9823.35</v>
      </c>
      <c r="E134" s="127">
        <v>3876.6293000000001</v>
      </c>
      <c r="F134" s="118">
        <v>36055.61</v>
      </c>
      <c r="G134" s="120">
        <v>14231.3361</v>
      </c>
    </row>
    <row r="135" spans="1:7" s="128" customFormat="1" ht="27" outlineLevel="2">
      <c r="A135" s="117">
        <v>6</v>
      </c>
      <c r="B135" s="5" t="s">
        <v>130</v>
      </c>
      <c r="C135" s="5" t="s">
        <v>136</v>
      </c>
      <c r="D135" s="118">
        <v>136310.64000000001</v>
      </c>
      <c r="E135" s="127">
        <v>53791.217999999993</v>
      </c>
      <c r="F135" s="118">
        <v>351542.12</v>
      </c>
      <c r="G135" s="120">
        <v>138755.5</v>
      </c>
    </row>
    <row r="136" spans="1:7" s="128" customFormat="1" ht="27" outlineLevel="2">
      <c r="A136" s="117">
        <v>7</v>
      </c>
      <c r="B136" s="5" t="s">
        <v>130</v>
      </c>
      <c r="C136" s="5" t="s">
        <v>137</v>
      </c>
      <c r="D136" s="118">
        <v>113302.9</v>
      </c>
      <c r="E136" s="127">
        <v>44712.443800000001</v>
      </c>
      <c r="F136" s="118">
        <v>243375.32</v>
      </c>
      <c r="G136" s="120">
        <v>96061.5</v>
      </c>
    </row>
    <row r="137" spans="1:7" s="128" customFormat="1" ht="27" outlineLevel="2">
      <c r="A137" s="117">
        <v>8</v>
      </c>
      <c r="B137" s="5" t="s">
        <v>130</v>
      </c>
      <c r="C137" s="5" t="s">
        <v>138</v>
      </c>
      <c r="D137" s="118">
        <v>236056.84</v>
      </c>
      <c r="E137" s="127">
        <v>93155.092699999994</v>
      </c>
      <c r="F137" s="118">
        <v>530017.35</v>
      </c>
      <c r="G137" s="120">
        <v>209200.6</v>
      </c>
    </row>
    <row r="138" spans="1:7" s="128" customFormat="1" ht="27" outlineLevel="2">
      <c r="A138" s="117">
        <v>9</v>
      </c>
      <c r="B138" s="5" t="s">
        <v>130</v>
      </c>
      <c r="C138" s="5" t="s">
        <v>139</v>
      </c>
      <c r="D138" s="118">
        <v>83093.5</v>
      </c>
      <c r="E138" s="127">
        <v>32791.3698</v>
      </c>
      <c r="F138" s="118">
        <v>270417.01</v>
      </c>
      <c r="G138" s="120">
        <v>106735</v>
      </c>
    </row>
    <row r="139" spans="1:7" s="128" customFormat="1" ht="27" outlineLevel="2">
      <c r="A139" s="117">
        <v>10</v>
      </c>
      <c r="B139" s="5" t="s">
        <v>130</v>
      </c>
      <c r="C139" s="5" t="s">
        <v>140</v>
      </c>
      <c r="D139" s="118">
        <v>59885.58</v>
      </c>
      <c r="E139" s="127">
        <v>23633.019500000002</v>
      </c>
      <c r="F139" s="118">
        <v>244240.65</v>
      </c>
      <c r="G139" s="120">
        <v>96403.051999999996</v>
      </c>
    </row>
    <row r="140" spans="1:7" s="128" customFormat="1" ht="27" outlineLevel="2">
      <c r="A140" s="117">
        <v>11</v>
      </c>
      <c r="B140" s="5" t="s">
        <v>130</v>
      </c>
      <c r="C140" s="5" t="s">
        <v>141</v>
      </c>
      <c r="D140" s="118">
        <v>4460.13</v>
      </c>
      <c r="E140" s="127">
        <v>1760.1395</v>
      </c>
      <c r="F140" s="118">
        <v>28880.54</v>
      </c>
      <c r="G140" s="120">
        <v>11399.297999999999</v>
      </c>
    </row>
    <row r="141" spans="1:7" s="128" customFormat="1" ht="27" outlineLevel="2">
      <c r="A141" s="117">
        <v>12</v>
      </c>
      <c r="B141" s="5" t="s">
        <v>130</v>
      </c>
      <c r="C141" s="5" t="s">
        <v>142</v>
      </c>
      <c r="D141" s="118">
        <v>101506.41</v>
      </c>
      <c r="E141" s="127">
        <v>40055.737200000003</v>
      </c>
      <c r="F141" s="118">
        <v>1081668.06</v>
      </c>
      <c r="G141" s="120">
        <v>426940</v>
      </c>
    </row>
    <row r="142" spans="1:7" s="128" customFormat="1" ht="27" outlineLevel="2">
      <c r="A142" s="117">
        <v>13</v>
      </c>
      <c r="B142" s="5" t="s">
        <v>130</v>
      </c>
      <c r="C142" s="5" t="s">
        <v>143</v>
      </c>
      <c r="D142" s="118">
        <v>148615.46999999997</v>
      </c>
      <c r="E142" s="127">
        <v>58646.975999999995</v>
      </c>
      <c r="F142" s="118">
        <v>865334.45</v>
      </c>
      <c r="G142" s="120">
        <v>341552</v>
      </c>
    </row>
    <row r="143" spans="1:7" s="128" customFormat="1" ht="27" outlineLevel="2">
      <c r="A143" s="117">
        <v>14</v>
      </c>
      <c r="B143" s="5" t="s">
        <v>130</v>
      </c>
      <c r="C143" s="5" t="s">
        <v>144</v>
      </c>
      <c r="D143" s="118">
        <v>82277.08</v>
      </c>
      <c r="E143" s="127">
        <v>32475.1911</v>
      </c>
      <c r="F143" s="118">
        <v>0</v>
      </c>
      <c r="G143" s="120">
        <v>0</v>
      </c>
    </row>
    <row r="144" spans="1:7" s="128" customFormat="1" ht="27" outlineLevel="2">
      <c r="A144" s="117">
        <v>15</v>
      </c>
      <c r="B144" s="5" t="s">
        <v>130</v>
      </c>
      <c r="C144" s="5" t="s">
        <v>145</v>
      </c>
      <c r="D144" s="118">
        <v>23263.22</v>
      </c>
      <c r="E144" s="127">
        <v>9179.7907999999989</v>
      </c>
      <c r="F144" s="118">
        <v>135208.51</v>
      </c>
      <c r="G144" s="120">
        <v>53367.5</v>
      </c>
    </row>
    <row r="145" spans="1:7" s="128" customFormat="1" ht="27" outlineLevel="2">
      <c r="A145" s="117">
        <v>16</v>
      </c>
      <c r="B145" s="5" t="s">
        <v>130</v>
      </c>
      <c r="C145" s="5" t="s">
        <v>386</v>
      </c>
      <c r="D145" s="118">
        <v>11422.41</v>
      </c>
      <c r="E145" s="127">
        <v>4508.4863999999998</v>
      </c>
      <c r="F145" s="118">
        <v>0</v>
      </c>
      <c r="G145" s="120">
        <v>0</v>
      </c>
    </row>
    <row r="146" spans="1:7" s="128" customFormat="1" ht="27" outlineLevel="2">
      <c r="A146" s="117">
        <v>17</v>
      </c>
      <c r="B146" s="5" t="s">
        <v>130</v>
      </c>
      <c r="C146" s="5" t="s">
        <v>146</v>
      </c>
      <c r="D146" s="118">
        <v>0</v>
      </c>
      <c r="E146" s="127">
        <v>0</v>
      </c>
      <c r="F146" s="118">
        <v>0</v>
      </c>
      <c r="G146" s="120">
        <v>0</v>
      </c>
    </row>
    <row r="147" spans="1:7" s="128" customFormat="1" ht="27" outlineLevel="2">
      <c r="A147" s="117">
        <v>18</v>
      </c>
      <c r="B147" s="5" t="s">
        <v>130</v>
      </c>
      <c r="C147" s="5" t="s">
        <v>147</v>
      </c>
      <c r="D147" s="118">
        <v>87918.75</v>
      </c>
      <c r="E147" s="127">
        <v>34704.144799999995</v>
      </c>
      <c r="F147" s="118">
        <v>150000</v>
      </c>
      <c r="G147" s="120">
        <v>59219.25</v>
      </c>
    </row>
    <row r="148" spans="1:7" s="128" customFormat="1" ht="27" outlineLevel="2">
      <c r="A148" s="117">
        <v>19</v>
      </c>
      <c r="B148" s="5" t="s">
        <v>130</v>
      </c>
      <c r="C148" s="5" t="s">
        <v>148</v>
      </c>
      <c r="D148" s="118">
        <v>0</v>
      </c>
      <c r="E148" s="127">
        <v>0</v>
      </c>
      <c r="F148" s="118">
        <v>0</v>
      </c>
      <c r="G148" s="120">
        <v>0</v>
      </c>
    </row>
    <row r="149" spans="1:7" s="128" customFormat="1" ht="27" outlineLevel="2">
      <c r="A149" s="117">
        <v>20</v>
      </c>
      <c r="B149" s="5" t="s">
        <v>130</v>
      </c>
      <c r="C149" s="5" t="s">
        <v>387</v>
      </c>
      <c r="D149" s="118">
        <v>50076.91</v>
      </c>
      <c r="E149" s="127">
        <v>19765.6142</v>
      </c>
      <c r="F149" s="118">
        <v>0</v>
      </c>
      <c r="G149" s="120">
        <v>0</v>
      </c>
    </row>
    <row r="150" spans="1:7" s="128" customFormat="1" ht="27" outlineLevel="2">
      <c r="A150" s="117">
        <v>21</v>
      </c>
      <c r="B150" s="5" t="s">
        <v>130</v>
      </c>
      <c r="C150" s="5" t="s">
        <v>388</v>
      </c>
      <c r="D150" s="118">
        <v>121525.4</v>
      </c>
      <c r="E150" s="127">
        <v>47966.709000000003</v>
      </c>
      <c r="F150" s="118">
        <v>0</v>
      </c>
      <c r="G150" s="120">
        <v>0</v>
      </c>
    </row>
    <row r="151" spans="1:7" s="128" customFormat="1" ht="27" outlineLevel="2">
      <c r="A151" s="117">
        <v>22</v>
      </c>
      <c r="B151" s="5" t="s">
        <v>130</v>
      </c>
      <c r="C151" s="5" t="s">
        <v>389</v>
      </c>
      <c r="D151" s="118">
        <v>0</v>
      </c>
      <c r="E151" s="127">
        <v>0</v>
      </c>
      <c r="F151" s="118">
        <v>0</v>
      </c>
      <c r="G151" s="120">
        <v>0</v>
      </c>
    </row>
    <row r="152" spans="1:7" s="128" customFormat="1" outlineLevel="2">
      <c r="A152" s="117">
        <v>23</v>
      </c>
      <c r="B152" s="5" t="s">
        <v>130</v>
      </c>
      <c r="C152" s="5" t="s">
        <v>149</v>
      </c>
      <c r="D152" s="118">
        <v>334312.23</v>
      </c>
      <c r="E152" s="127">
        <v>131936.79949999999</v>
      </c>
      <c r="F152" s="118">
        <v>908601.16999999993</v>
      </c>
      <c r="G152" s="120">
        <v>358629.6</v>
      </c>
    </row>
    <row r="153" spans="1:7" s="128" customFormat="1" outlineLevel="2">
      <c r="A153" s="117">
        <v>24</v>
      </c>
      <c r="B153" s="5" t="s">
        <v>130</v>
      </c>
      <c r="C153" s="5" t="s">
        <v>150</v>
      </c>
      <c r="D153" s="118">
        <v>57823.42</v>
      </c>
      <c r="E153" s="127">
        <v>22820.1646</v>
      </c>
      <c r="F153" s="118">
        <v>302867.06</v>
      </c>
      <c r="G153" s="120">
        <v>119543.2</v>
      </c>
    </row>
    <row r="154" spans="1:7" s="128" customFormat="1" outlineLevel="2">
      <c r="A154" s="117">
        <v>25</v>
      </c>
      <c r="B154" s="5" t="s">
        <v>130</v>
      </c>
      <c r="C154" s="5" t="s">
        <v>151</v>
      </c>
      <c r="D154" s="118">
        <v>46273.759999999995</v>
      </c>
      <c r="E154" s="127">
        <v>18264.493199999997</v>
      </c>
      <c r="F154" s="118">
        <v>0</v>
      </c>
      <c r="G154" s="120">
        <v>0</v>
      </c>
    </row>
    <row r="155" spans="1:7" s="128" customFormat="1" outlineLevel="2">
      <c r="A155" s="117">
        <v>26</v>
      </c>
      <c r="B155" s="5" t="s">
        <v>130</v>
      </c>
      <c r="C155" s="5" t="s">
        <v>425</v>
      </c>
      <c r="D155" s="118">
        <v>429474.01</v>
      </c>
      <c r="E155" s="127">
        <v>169793.86230000001</v>
      </c>
      <c r="F155" s="118">
        <v>0</v>
      </c>
      <c r="G155" s="120">
        <v>0</v>
      </c>
    </row>
    <row r="156" spans="1:7" s="128" customFormat="1" ht="27" outlineLevel="2">
      <c r="A156" s="117">
        <v>27</v>
      </c>
      <c r="B156" s="5" t="s">
        <v>130</v>
      </c>
      <c r="C156" s="5" t="s">
        <v>152</v>
      </c>
      <c r="D156" s="118">
        <v>0</v>
      </c>
      <c r="E156" s="127">
        <v>0</v>
      </c>
      <c r="F156" s="118">
        <v>0</v>
      </c>
      <c r="G156" s="120">
        <v>0</v>
      </c>
    </row>
    <row r="157" spans="1:7" s="128" customFormat="1" outlineLevel="2">
      <c r="A157" s="117">
        <v>28</v>
      </c>
      <c r="B157" s="5" t="s">
        <v>130</v>
      </c>
      <c r="C157" s="5" t="s">
        <v>153</v>
      </c>
      <c r="D157" s="118">
        <v>0</v>
      </c>
      <c r="E157" s="127">
        <v>0</v>
      </c>
      <c r="F157" s="118">
        <v>0</v>
      </c>
      <c r="G157" s="120">
        <v>0</v>
      </c>
    </row>
    <row r="158" spans="1:7" s="128" customFormat="1" outlineLevel="2">
      <c r="A158" s="117">
        <v>29</v>
      </c>
      <c r="B158" s="5" t="s">
        <v>130</v>
      </c>
      <c r="C158" s="5" t="s">
        <v>154</v>
      </c>
      <c r="D158" s="118">
        <v>0</v>
      </c>
      <c r="E158" s="127">
        <v>0</v>
      </c>
      <c r="F158" s="118">
        <v>0</v>
      </c>
      <c r="G158" s="120">
        <v>0</v>
      </c>
    </row>
    <row r="159" spans="1:7" s="129" customFormat="1" ht="20.25" customHeight="1" outlineLevel="1">
      <c r="A159" s="121" t="s">
        <v>155</v>
      </c>
      <c r="B159" s="146" t="s">
        <v>156</v>
      </c>
      <c r="C159" s="146"/>
      <c r="D159" s="122">
        <f>_xlfn.AGGREGATE(9,6,D160:D166)</f>
        <v>512287.44999999995</v>
      </c>
      <c r="E159" s="123">
        <f>_xlfn.AGGREGATE(9,6,E160:E166)</f>
        <v>202078.39850000001</v>
      </c>
      <c r="F159" s="122">
        <f>_xlfn.AGGREGATE(9,6,F160:F166)</f>
        <v>3636330.91</v>
      </c>
      <c r="G159" s="124">
        <f>_xlfn.AGGREGATE(9,6,G160:G166)</f>
        <v>1434600.6652000002</v>
      </c>
    </row>
    <row r="160" spans="1:7" s="128" customFormat="1" ht="18.75" customHeight="1" outlineLevel="2">
      <c r="A160" s="117">
        <v>1</v>
      </c>
      <c r="B160" s="5" t="s">
        <v>157</v>
      </c>
      <c r="C160" s="5" t="s">
        <v>53</v>
      </c>
      <c r="D160" s="118">
        <v>21976.03</v>
      </c>
      <c r="E160" s="127">
        <v>8632.3528000000006</v>
      </c>
      <c r="F160" s="118">
        <v>239131.8</v>
      </c>
      <c r="G160" s="120">
        <v>93944.850299999991</v>
      </c>
    </row>
    <row r="161" spans="1:7" s="128" customFormat="1" ht="27" outlineLevel="2">
      <c r="A161" s="117">
        <v>2</v>
      </c>
      <c r="B161" s="5" t="s">
        <v>157</v>
      </c>
      <c r="C161" s="5" t="s">
        <v>158</v>
      </c>
      <c r="D161" s="118">
        <v>46851.61</v>
      </c>
      <c r="E161" s="127">
        <v>18618.503000000001</v>
      </c>
      <c r="F161" s="118">
        <v>423501.31</v>
      </c>
      <c r="G161" s="120">
        <v>168361.31789999999</v>
      </c>
    </row>
    <row r="162" spans="1:7" s="128" customFormat="1" ht="20.25" customHeight="1" outlineLevel="2">
      <c r="A162" s="117">
        <v>3</v>
      </c>
      <c r="B162" s="5" t="s">
        <v>157</v>
      </c>
      <c r="C162" s="5" t="s">
        <v>159</v>
      </c>
      <c r="D162" s="118">
        <v>75152.7</v>
      </c>
      <c r="E162" s="127">
        <v>29834.701300000001</v>
      </c>
      <c r="F162" s="118">
        <v>548961.33000000007</v>
      </c>
      <c r="G162" s="120">
        <v>217983.84529999999</v>
      </c>
    </row>
    <row r="163" spans="1:7" s="128" customFormat="1" outlineLevel="2">
      <c r="A163" s="117">
        <v>4</v>
      </c>
      <c r="B163" s="5" t="s">
        <v>157</v>
      </c>
      <c r="C163" s="5" t="s">
        <v>160</v>
      </c>
      <c r="D163" s="118">
        <v>74066.789999999994</v>
      </c>
      <c r="E163" s="127">
        <v>29369.663099999998</v>
      </c>
      <c r="F163" s="118">
        <v>454060.35</v>
      </c>
      <c r="G163" s="120">
        <v>180090.33850000001</v>
      </c>
    </row>
    <row r="164" spans="1:7" s="128" customFormat="1" ht="18" customHeight="1" outlineLevel="2">
      <c r="A164" s="117">
        <v>5</v>
      </c>
      <c r="B164" s="5" t="s">
        <v>157</v>
      </c>
      <c r="C164" s="5" t="s">
        <v>161</v>
      </c>
      <c r="D164" s="118">
        <v>64759.47</v>
      </c>
      <c r="E164" s="127">
        <v>25445.206399999999</v>
      </c>
      <c r="F164" s="118">
        <v>348889.28</v>
      </c>
      <c r="G164" s="120">
        <v>137068.25690000001</v>
      </c>
    </row>
    <row r="165" spans="1:7" s="128" customFormat="1" ht="18" customHeight="1" outlineLevel="2">
      <c r="A165" s="117">
        <v>6</v>
      </c>
      <c r="B165" s="5" t="s">
        <v>157</v>
      </c>
      <c r="C165" s="5" t="s">
        <v>162</v>
      </c>
      <c r="D165" s="118">
        <v>65884.56</v>
      </c>
      <c r="E165" s="127">
        <v>25894.259299999998</v>
      </c>
      <c r="F165" s="118">
        <v>1133379.51</v>
      </c>
      <c r="G165" s="120">
        <v>445271.2156</v>
      </c>
    </row>
    <row r="166" spans="1:7" s="128" customFormat="1" ht="30" customHeight="1" outlineLevel="2">
      <c r="A166" s="117">
        <v>7</v>
      </c>
      <c r="B166" s="5" t="s">
        <v>157</v>
      </c>
      <c r="C166" s="5" t="s">
        <v>163</v>
      </c>
      <c r="D166" s="118">
        <v>163596.28999999998</v>
      </c>
      <c r="E166" s="127">
        <v>64283.712599999999</v>
      </c>
      <c r="F166" s="118">
        <v>488407.33</v>
      </c>
      <c r="G166" s="120">
        <v>191880.8407</v>
      </c>
    </row>
    <row r="167" spans="1:7" s="129" customFormat="1" ht="19.5" customHeight="1" outlineLevel="1">
      <c r="A167" s="121" t="s">
        <v>164</v>
      </c>
      <c r="B167" s="146" t="s">
        <v>165</v>
      </c>
      <c r="C167" s="146"/>
      <c r="D167" s="122">
        <f>_xlfn.AGGREGATE(9,6,D168:D173)</f>
        <v>1685327.58</v>
      </c>
      <c r="E167" s="123">
        <f>_xlfn.AGGREGATE(9,6,E168:E173)</f>
        <v>663524.96720000007</v>
      </c>
      <c r="F167" s="122">
        <f>_xlfn.AGGREGATE(9,6,F168:F173)</f>
        <v>4925880</v>
      </c>
      <c r="G167" s="124">
        <f>_xlfn.AGGREGATE(9,6,G168:G173)</f>
        <v>1936973.6634999998</v>
      </c>
    </row>
    <row r="168" spans="1:7" s="128" customFormat="1" ht="33" customHeight="1" outlineLevel="2">
      <c r="A168" s="117">
        <v>1</v>
      </c>
      <c r="B168" s="5" t="s">
        <v>166</v>
      </c>
      <c r="C168" s="5" t="s">
        <v>160</v>
      </c>
      <c r="D168" s="118">
        <v>16046.529999999999</v>
      </c>
      <c r="E168" s="127">
        <v>6346.7302999999993</v>
      </c>
      <c r="F168" s="118">
        <v>333320</v>
      </c>
      <c r="G168" s="120">
        <v>132238.0436</v>
      </c>
    </row>
    <row r="169" spans="1:7" s="128" customFormat="1" ht="33" customHeight="1" outlineLevel="2">
      <c r="A169" s="117">
        <v>2</v>
      </c>
      <c r="B169" s="5" t="s">
        <v>166</v>
      </c>
      <c r="C169" s="5" t="s">
        <v>167</v>
      </c>
      <c r="D169" s="118">
        <v>100040.04</v>
      </c>
      <c r="E169" s="127">
        <v>39274.4689</v>
      </c>
      <c r="F169" s="118">
        <v>666660</v>
      </c>
      <c r="G169" s="120">
        <v>261527.3847</v>
      </c>
    </row>
    <row r="170" spans="1:7" s="128" customFormat="1" ht="21" customHeight="1" outlineLevel="2">
      <c r="A170" s="117">
        <v>3</v>
      </c>
      <c r="B170" s="5" t="s">
        <v>166</v>
      </c>
      <c r="C170" s="5" t="s">
        <v>161</v>
      </c>
      <c r="D170" s="118">
        <v>225445.52000000002</v>
      </c>
      <c r="E170" s="127">
        <v>88794.250899999999</v>
      </c>
      <c r="F170" s="118">
        <v>933200</v>
      </c>
      <c r="G170" s="120">
        <v>367363.51199999999</v>
      </c>
    </row>
    <row r="171" spans="1:7" s="128" customFormat="1" ht="21.75" customHeight="1" outlineLevel="2">
      <c r="A171" s="117">
        <v>4</v>
      </c>
      <c r="B171" s="5" t="s">
        <v>166</v>
      </c>
      <c r="C171" s="5" t="s">
        <v>162</v>
      </c>
      <c r="D171" s="118">
        <v>443927.05000000005</v>
      </c>
      <c r="E171" s="127">
        <v>176261.6643</v>
      </c>
      <c r="F171" s="118">
        <v>1332120</v>
      </c>
      <c r="G171" s="120">
        <v>529297.90020000003</v>
      </c>
    </row>
    <row r="172" spans="1:7" s="128" customFormat="1" ht="30.75" customHeight="1" outlineLevel="2">
      <c r="A172" s="117">
        <v>5</v>
      </c>
      <c r="B172" s="5" t="s">
        <v>166</v>
      </c>
      <c r="C172" s="5" t="s">
        <v>168</v>
      </c>
      <c r="D172" s="118">
        <v>762829.37999999989</v>
      </c>
      <c r="E172" s="127">
        <v>297029.10279999999</v>
      </c>
      <c r="F172" s="118">
        <v>1660580</v>
      </c>
      <c r="G172" s="120">
        <v>646546.82299999997</v>
      </c>
    </row>
    <row r="173" spans="1:7" s="128" customFormat="1" ht="30.75" customHeight="1" outlineLevel="2">
      <c r="A173" s="117">
        <v>6</v>
      </c>
      <c r="B173" s="5" t="s">
        <v>166</v>
      </c>
      <c r="C173" s="5" t="s">
        <v>458</v>
      </c>
      <c r="D173" s="118">
        <v>137039.06</v>
      </c>
      <c r="E173" s="127">
        <v>55818.75</v>
      </c>
      <c r="F173" s="118">
        <v>0</v>
      </c>
      <c r="G173" s="120">
        <v>0</v>
      </c>
    </row>
    <row r="174" spans="1:7" s="129" customFormat="1" ht="23.25" customHeight="1" outlineLevel="1">
      <c r="A174" s="121" t="s">
        <v>169</v>
      </c>
      <c r="B174" s="146" t="s">
        <v>170</v>
      </c>
      <c r="C174" s="146"/>
      <c r="D174" s="122">
        <f>_xlfn.AGGREGATE(9,6,D175:D197)</f>
        <v>35037884.489999995</v>
      </c>
      <c r="E174" s="123">
        <f>_xlfn.AGGREGATE(9,6,E175:E197)</f>
        <v>13840179.417399997</v>
      </c>
      <c r="F174" s="122">
        <f>_xlfn.AGGREGATE(9,6,F175:F197)</f>
        <v>49870436.549999997</v>
      </c>
      <c r="G174" s="124">
        <f>_xlfn.AGGREGATE(9,6,G175:G197)</f>
        <v>19684020.598900001</v>
      </c>
    </row>
    <row r="175" spans="1:7" s="128" customFormat="1" ht="21.75" customHeight="1" outlineLevel="2">
      <c r="A175" s="117">
        <v>1</v>
      </c>
      <c r="B175" s="5" t="s">
        <v>171</v>
      </c>
      <c r="C175" s="5" t="s">
        <v>172</v>
      </c>
      <c r="D175" s="118">
        <v>537471.1</v>
      </c>
      <c r="E175" s="127">
        <v>210980.02549999999</v>
      </c>
      <c r="F175" s="118">
        <v>1094988.8700000001</v>
      </c>
      <c r="G175" s="120">
        <v>430144.60609999998</v>
      </c>
    </row>
    <row r="176" spans="1:7" s="128" customFormat="1" outlineLevel="2">
      <c r="A176" s="117">
        <v>2</v>
      </c>
      <c r="B176" s="5" t="s">
        <v>171</v>
      </c>
      <c r="C176" s="5" t="s">
        <v>173</v>
      </c>
      <c r="D176" s="118">
        <v>636193.6100000001</v>
      </c>
      <c r="E176" s="127">
        <v>249732.76579999999</v>
      </c>
      <c r="F176" s="118">
        <v>1296114.32</v>
      </c>
      <c r="G176" s="120">
        <v>509152.7402</v>
      </c>
    </row>
    <row r="177" spans="1:7" s="128" customFormat="1" ht="21.75" customHeight="1" outlineLevel="2">
      <c r="A177" s="117">
        <v>3</v>
      </c>
      <c r="B177" s="5" t="s">
        <v>171</v>
      </c>
      <c r="C177" s="5" t="s">
        <v>174</v>
      </c>
      <c r="D177" s="118">
        <v>291038.80000000005</v>
      </c>
      <c r="E177" s="127">
        <v>114244.97719999999</v>
      </c>
      <c r="F177" s="118">
        <v>592932.63</v>
      </c>
      <c r="G177" s="120">
        <v>232921.79449999999</v>
      </c>
    </row>
    <row r="178" spans="1:7" s="128" customFormat="1" ht="21" customHeight="1" outlineLevel="2">
      <c r="A178" s="117">
        <v>4</v>
      </c>
      <c r="B178" s="5" t="s">
        <v>171</v>
      </c>
      <c r="C178" s="5" t="s">
        <v>175</v>
      </c>
      <c r="D178" s="118">
        <v>676745.08</v>
      </c>
      <c r="E178" s="127">
        <v>263546.45630000002</v>
      </c>
      <c r="F178" s="118">
        <v>2477762.46</v>
      </c>
      <c r="G178" s="120">
        <v>965057.64620000008</v>
      </c>
    </row>
    <row r="179" spans="1:7" s="128" customFormat="1" ht="20.25" customHeight="1" outlineLevel="2">
      <c r="A179" s="117">
        <v>5</v>
      </c>
      <c r="B179" s="5" t="s">
        <v>171</v>
      </c>
      <c r="C179" s="5" t="s">
        <v>176</v>
      </c>
      <c r="D179" s="118">
        <v>512596.61</v>
      </c>
      <c r="E179" s="127">
        <v>199623.25289999999</v>
      </c>
      <c r="F179" s="118">
        <v>1803471.27</v>
      </c>
      <c r="G179" s="120">
        <v>702429.61819999991</v>
      </c>
    </row>
    <row r="180" spans="1:7" s="128" customFormat="1" ht="36.75" customHeight="1" outlineLevel="2">
      <c r="A180" s="117">
        <v>6</v>
      </c>
      <c r="B180" s="5" t="s">
        <v>171</v>
      </c>
      <c r="C180" s="5" t="s">
        <v>177</v>
      </c>
      <c r="D180" s="118">
        <v>1059897.25</v>
      </c>
      <c r="E180" s="127">
        <v>412705.10679999995</v>
      </c>
      <c r="F180" s="118">
        <v>2148084.98</v>
      </c>
      <c r="G180" s="120">
        <v>836354.29260000004</v>
      </c>
    </row>
    <row r="181" spans="1:7" s="112" customFormat="1" ht="36.75" customHeight="1" outlineLevel="2">
      <c r="A181" s="117">
        <v>7</v>
      </c>
      <c r="B181" s="5" t="s">
        <v>171</v>
      </c>
      <c r="C181" s="5" t="s">
        <v>178</v>
      </c>
      <c r="D181" s="118">
        <v>4021008.31</v>
      </c>
      <c r="E181" s="127">
        <v>1580632.0821</v>
      </c>
      <c r="F181" s="118">
        <v>6432769</v>
      </c>
      <c r="G181" s="120">
        <v>2527407.6040000003</v>
      </c>
    </row>
    <row r="182" spans="1:7" s="112" customFormat="1" ht="36.75" customHeight="1" outlineLevel="2">
      <c r="A182" s="117">
        <v>8</v>
      </c>
      <c r="B182" s="5" t="s">
        <v>171</v>
      </c>
      <c r="C182" s="5" t="s">
        <v>179</v>
      </c>
      <c r="D182" s="118">
        <v>732340.64</v>
      </c>
      <c r="E182" s="127">
        <v>287753.3603</v>
      </c>
      <c r="F182" s="118">
        <v>1491058.09</v>
      </c>
      <c r="G182" s="120">
        <v>586408.55429999996</v>
      </c>
    </row>
    <row r="183" spans="1:7" s="112" customFormat="1" ht="31.5" customHeight="1" outlineLevel="2">
      <c r="A183" s="117">
        <v>9</v>
      </c>
      <c r="B183" s="5" t="s">
        <v>171</v>
      </c>
      <c r="C183" s="5" t="s">
        <v>180</v>
      </c>
      <c r="D183" s="118">
        <v>697811.88</v>
      </c>
      <c r="E183" s="127">
        <v>273910.54019999999</v>
      </c>
      <c r="F183" s="118">
        <v>1421226.54</v>
      </c>
      <c r="G183" s="120">
        <v>558300.5882</v>
      </c>
    </row>
    <row r="184" spans="1:7" s="112" customFormat="1" ht="31.5" customHeight="1" outlineLevel="2">
      <c r="A184" s="117">
        <v>10</v>
      </c>
      <c r="B184" s="5" t="s">
        <v>171</v>
      </c>
      <c r="C184" s="5" t="s">
        <v>181</v>
      </c>
      <c r="D184" s="118">
        <v>326328.88</v>
      </c>
      <c r="E184" s="127">
        <v>127992.48639999999</v>
      </c>
      <c r="F184" s="118">
        <v>1083457.6499999999</v>
      </c>
      <c r="G184" s="120">
        <v>425035.40919999999</v>
      </c>
    </row>
    <row r="185" spans="1:7" s="112" customFormat="1" ht="31.5" customHeight="1" outlineLevel="2">
      <c r="A185" s="117">
        <v>11</v>
      </c>
      <c r="B185" s="5" t="s">
        <v>171</v>
      </c>
      <c r="C185" s="5" t="s">
        <v>335</v>
      </c>
      <c r="D185" s="118">
        <v>3684741.34</v>
      </c>
      <c r="E185" s="127">
        <v>1464350.139</v>
      </c>
      <c r="F185" s="118">
        <v>3426403.59</v>
      </c>
      <c r="G185" s="120">
        <v>1359413.9090999998</v>
      </c>
    </row>
    <row r="186" spans="1:7" s="112" customFormat="1" ht="21.75" customHeight="1" outlineLevel="2">
      <c r="A186" s="117">
        <v>12</v>
      </c>
      <c r="B186" s="5" t="s">
        <v>171</v>
      </c>
      <c r="C186" s="5" t="s">
        <v>390</v>
      </c>
      <c r="D186" s="118">
        <v>595251.89</v>
      </c>
      <c r="E186" s="127">
        <v>236255.81539999999</v>
      </c>
      <c r="F186" s="118">
        <v>1180498.33</v>
      </c>
      <c r="G186" s="120">
        <v>468315.00170000002</v>
      </c>
    </row>
    <row r="187" spans="1:7" s="112" customFormat="1" ht="33" customHeight="1" outlineLevel="2">
      <c r="A187" s="117">
        <v>13</v>
      </c>
      <c r="B187" s="5" t="s">
        <v>171</v>
      </c>
      <c r="C187" s="5" t="s">
        <v>182</v>
      </c>
      <c r="D187" s="118">
        <v>982302.12</v>
      </c>
      <c r="E187" s="127">
        <v>389892.85990000004</v>
      </c>
      <c r="F187" s="118">
        <v>2110489.0499999998</v>
      </c>
      <c r="G187" s="120">
        <v>837251.23369999998</v>
      </c>
    </row>
    <row r="188" spans="1:7" s="112" customFormat="1" ht="22.5" customHeight="1" outlineLevel="2">
      <c r="A188" s="117">
        <v>14</v>
      </c>
      <c r="B188" s="5" t="s">
        <v>171</v>
      </c>
      <c r="C188" s="5" t="s">
        <v>391</v>
      </c>
      <c r="D188" s="118">
        <v>1371734.42</v>
      </c>
      <c r="E188" s="127">
        <v>545729.79330000002</v>
      </c>
      <c r="F188" s="118">
        <v>4202311.1900000004</v>
      </c>
      <c r="G188" s="120">
        <v>1667097.1250999998</v>
      </c>
    </row>
    <row r="189" spans="1:7" s="112" customFormat="1" ht="33" customHeight="1" outlineLevel="2">
      <c r="A189" s="117">
        <v>15</v>
      </c>
      <c r="B189" s="5" t="s">
        <v>171</v>
      </c>
      <c r="C189" s="5" t="s">
        <v>183</v>
      </c>
      <c r="D189" s="118">
        <v>4435808.59</v>
      </c>
      <c r="E189" s="127">
        <v>1762540.8605</v>
      </c>
      <c r="F189" s="118">
        <v>0</v>
      </c>
      <c r="G189" s="120">
        <v>0</v>
      </c>
    </row>
    <row r="190" spans="1:7" s="112" customFormat="1" ht="46.5" customHeight="1" outlineLevel="2">
      <c r="A190" s="117">
        <v>16</v>
      </c>
      <c r="B190" s="5" t="s">
        <v>171</v>
      </c>
      <c r="C190" s="5" t="s">
        <v>334</v>
      </c>
      <c r="D190" s="118">
        <v>1234952.08</v>
      </c>
      <c r="E190" s="127">
        <v>492949.70970000001</v>
      </c>
      <c r="F190" s="118">
        <v>0</v>
      </c>
      <c r="G190" s="120">
        <v>0</v>
      </c>
    </row>
    <row r="191" spans="1:7" s="112" customFormat="1" ht="49.5" customHeight="1" outlineLevel="2">
      <c r="A191" s="117">
        <v>17</v>
      </c>
      <c r="B191" s="5" t="s">
        <v>171</v>
      </c>
      <c r="C191" s="5" t="s">
        <v>426</v>
      </c>
      <c r="D191" s="118">
        <v>78905.399999999994</v>
      </c>
      <c r="E191" s="127">
        <v>30487.470300000001</v>
      </c>
      <c r="F191" s="118">
        <v>0</v>
      </c>
      <c r="G191" s="120">
        <v>0</v>
      </c>
    </row>
    <row r="192" spans="1:7" s="112" customFormat="1" ht="31.5" customHeight="1" outlineLevel="2">
      <c r="A192" s="117">
        <v>18</v>
      </c>
      <c r="B192" s="5" t="s">
        <v>171</v>
      </c>
      <c r="C192" s="5" t="s">
        <v>184</v>
      </c>
      <c r="D192" s="118">
        <v>3567512.5</v>
      </c>
      <c r="E192" s="127">
        <v>1416653.0852999999</v>
      </c>
      <c r="F192" s="118">
        <v>7500000</v>
      </c>
      <c r="G192" s="120">
        <v>2975662.5</v>
      </c>
    </row>
    <row r="193" spans="1:7" s="112" customFormat="1" ht="31.5" customHeight="1" outlineLevel="2">
      <c r="A193" s="117">
        <v>19</v>
      </c>
      <c r="B193" s="5" t="s">
        <v>171</v>
      </c>
      <c r="C193" s="5" t="s">
        <v>185</v>
      </c>
      <c r="D193" s="118">
        <v>1777765.4500000002</v>
      </c>
      <c r="E193" s="127">
        <v>705998.1727</v>
      </c>
      <c r="F193" s="118">
        <v>3333333.34</v>
      </c>
      <c r="G193" s="120">
        <v>1322516.6693</v>
      </c>
    </row>
    <row r="194" spans="1:7" s="112" customFormat="1" ht="31.5" customHeight="1" outlineLevel="2">
      <c r="A194" s="117">
        <v>20</v>
      </c>
      <c r="B194" s="5" t="s">
        <v>171</v>
      </c>
      <c r="C194" s="5" t="s">
        <v>186</v>
      </c>
      <c r="D194" s="118">
        <v>2526585.17</v>
      </c>
      <c r="E194" s="127">
        <v>1003547.8363999999</v>
      </c>
      <c r="F194" s="118">
        <v>4166666.66</v>
      </c>
      <c r="G194" s="120">
        <v>1652854.1640000001</v>
      </c>
    </row>
    <row r="195" spans="1:7" s="112" customFormat="1" ht="31.5" customHeight="1" outlineLevel="2">
      <c r="A195" s="117">
        <v>21</v>
      </c>
      <c r="B195" s="5" t="s">
        <v>171</v>
      </c>
      <c r="C195" s="5" t="s">
        <v>187</v>
      </c>
      <c r="D195" s="118">
        <v>1280533.22</v>
      </c>
      <c r="E195" s="127">
        <v>509488.44750000001</v>
      </c>
      <c r="F195" s="118">
        <v>3289004.87</v>
      </c>
      <c r="G195" s="120">
        <v>1302914.348</v>
      </c>
    </row>
    <row r="196" spans="1:7" s="112" customFormat="1" ht="24.75" customHeight="1" outlineLevel="2">
      <c r="A196" s="117">
        <v>22</v>
      </c>
      <c r="B196" s="5" t="s">
        <v>171</v>
      </c>
      <c r="C196" s="5" t="s">
        <v>188</v>
      </c>
      <c r="D196" s="118">
        <v>319203.76</v>
      </c>
      <c r="E196" s="127">
        <v>127002.27010000001</v>
      </c>
      <c r="F196" s="118">
        <v>819863.71</v>
      </c>
      <c r="G196" s="120">
        <v>324782.79450000002</v>
      </c>
    </row>
    <row r="197" spans="1:7" s="112" customFormat="1" ht="34.5" customHeight="1" outlineLevel="2">
      <c r="A197" s="117">
        <v>23</v>
      </c>
      <c r="B197" s="5" t="s">
        <v>171</v>
      </c>
      <c r="C197" s="5" t="s">
        <v>437</v>
      </c>
      <c r="D197" s="118">
        <v>3691156.39</v>
      </c>
      <c r="E197" s="127">
        <v>1434161.9038</v>
      </c>
      <c r="F197" s="118">
        <v>0</v>
      </c>
      <c r="G197" s="120">
        <v>0</v>
      </c>
    </row>
    <row r="198" spans="1:7" s="126" customFormat="1" ht="19.5" customHeight="1" outlineLevel="1">
      <c r="A198" s="121" t="s">
        <v>189</v>
      </c>
      <c r="B198" s="146" t="s">
        <v>190</v>
      </c>
      <c r="C198" s="146"/>
      <c r="D198" s="122">
        <f>_xlfn.AGGREGATE(9,6,D199:D200)</f>
        <v>19696899.359999999</v>
      </c>
      <c r="E198" s="123">
        <f>_xlfn.AGGREGATE(9,6,E199:E200)</f>
        <v>7737239.88442</v>
      </c>
      <c r="F198" s="122">
        <f>_xlfn.AGGREGATE(9,6,F199:F200)</f>
        <v>68380617.189999998</v>
      </c>
      <c r="G198" s="124">
        <f>_xlfn.AGGREGATE(9,6,G199:G200)</f>
        <v>26959609.7925</v>
      </c>
    </row>
    <row r="199" spans="1:7" s="112" customFormat="1" ht="20.25" customHeight="1" outlineLevel="2">
      <c r="A199" s="117">
        <v>1</v>
      </c>
      <c r="B199" s="5" t="s">
        <v>191</v>
      </c>
      <c r="C199" s="5" t="s">
        <v>192</v>
      </c>
      <c r="D199" s="118">
        <v>16044679.779999999</v>
      </c>
      <c r="E199" s="127">
        <v>6301898.0667926064</v>
      </c>
      <c r="F199" s="118">
        <v>68380617.189999998</v>
      </c>
      <c r="G199" s="120">
        <v>26959609.7925</v>
      </c>
    </row>
    <row r="200" spans="1:7" s="112" customFormat="1" ht="20.25" customHeight="1" outlineLevel="2">
      <c r="A200" s="117">
        <v>2</v>
      </c>
      <c r="B200" s="5" t="s">
        <v>191</v>
      </c>
      <c r="C200" s="5" t="s">
        <v>193</v>
      </c>
      <c r="D200" s="118">
        <v>3652219.5799999996</v>
      </c>
      <c r="E200" s="127">
        <v>1435341.8176273932</v>
      </c>
      <c r="F200" s="118">
        <v>0</v>
      </c>
      <c r="G200" s="120">
        <v>0</v>
      </c>
    </row>
    <row r="201" spans="1:7" s="126" customFormat="1" ht="21.75" customHeight="1" outlineLevel="1">
      <c r="A201" s="121" t="s">
        <v>194</v>
      </c>
      <c r="B201" s="146" t="s">
        <v>195</v>
      </c>
      <c r="C201" s="146"/>
      <c r="D201" s="122">
        <f>_xlfn.AGGREGATE(9,6,D202:D203)</f>
        <v>2395284.1500000004</v>
      </c>
      <c r="E201" s="123">
        <f>_xlfn.AGGREGATE(9,6,E202:E203)</f>
        <v>952327.40720000002</v>
      </c>
      <c r="F201" s="122">
        <f>_xlfn.AGGREGATE(9,6,F202:F203)</f>
        <v>0</v>
      </c>
      <c r="G201" s="124">
        <f>_xlfn.AGGREGATE(9,6,G202:G203)</f>
        <v>0</v>
      </c>
    </row>
    <row r="202" spans="1:7" s="112" customFormat="1" ht="32.25" customHeight="1" outlineLevel="2">
      <c r="A202" s="117">
        <v>1</v>
      </c>
      <c r="B202" s="5" t="s">
        <v>196</v>
      </c>
      <c r="C202" s="5" t="s">
        <v>197</v>
      </c>
      <c r="D202" s="118">
        <v>1059929.6200000001</v>
      </c>
      <c r="E202" s="127">
        <v>411962.84480000002</v>
      </c>
      <c r="F202" s="118">
        <v>0</v>
      </c>
      <c r="G202" s="120">
        <v>0</v>
      </c>
    </row>
    <row r="203" spans="1:7" s="112" customFormat="1" ht="32.25" customHeight="1" outlineLevel="2">
      <c r="A203" s="117">
        <v>2</v>
      </c>
      <c r="B203" s="5" t="s">
        <v>196</v>
      </c>
      <c r="C203" s="5" t="s">
        <v>198</v>
      </c>
      <c r="D203" s="118">
        <v>1335354.53</v>
      </c>
      <c r="E203" s="127">
        <v>540364.56240000005</v>
      </c>
      <c r="F203" s="118">
        <v>0</v>
      </c>
      <c r="G203" s="120">
        <v>0</v>
      </c>
    </row>
    <row r="204" spans="1:7" s="126" customFormat="1" ht="30" customHeight="1" outlineLevel="1">
      <c r="A204" s="121" t="s">
        <v>199</v>
      </c>
      <c r="B204" s="196" t="s">
        <v>200</v>
      </c>
      <c r="C204" s="196"/>
      <c r="D204" s="122">
        <f>_xlfn.AGGREGATE(9,6,D205:D207)</f>
        <v>7135963.4500000002</v>
      </c>
      <c r="E204" s="123">
        <f>_xlfn.AGGREGATE(9,6,E205:E207)</f>
        <v>2832998.6174999997</v>
      </c>
      <c r="F204" s="122">
        <f>_xlfn.AGGREGATE(9,6,F205:F207)</f>
        <v>704115.2300000001</v>
      </c>
      <c r="G204" s="124">
        <f>_xlfn.AGGREGATE(9,6,G205:G207)</f>
        <v>285399.66460000002</v>
      </c>
    </row>
    <row r="205" spans="1:7" s="112" customFormat="1" ht="27" outlineLevel="2">
      <c r="A205" s="117">
        <v>1</v>
      </c>
      <c r="B205" s="5" t="s">
        <v>201</v>
      </c>
      <c r="C205" s="5" t="s">
        <v>202</v>
      </c>
      <c r="D205" s="118">
        <v>37153.96</v>
      </c>
      <c r="E205" s="127">
        <v>14867.3824</v>
      </c>
      <c r="F205" s="118">
        <v>704115.2300000001</v>
      </c>
      <c r="G205" s="120">
        <v>285399.66460000002</v>
      </c>
    </row>
    <row r="206" spans="1:7" s="112" customFormat="1" ht="21.75" customHeight="1" outlineLevel="2">
      <c r="A206" s="117">
        <v>2</v>
      </c>
      <c r="B206" s="5" t="s">
        <v>201</v>
      </c>
      <c r="C206" s="5" t="s">
        <v>203</v>
      </c>
      <c r="D206" s="118">
        <v>711309.49</v>
      </c>
      <c r="E206" s="127">
        <v>283415.3101</v>
      </c>
      <c r="F206" s="118">
        <v>0</v>
      </c>
      <c r="G206" s="120">
        <v>0</v>
      </c>
    </row>
    <row r="207" spans="1:7" s="112" customFormat="1" ht="19.5" customHeight="1" outlineLevel="2">
      <c r="A207" s="117">
        <v>3</v>
      </c>
      <c r="B207" s="5" t="s">
        <v>201</v>
      </c>
      <c r="C207" s="5" t="s">
        <v>204</v>
      </c>
      <c r="D207" s="118">
        <v>6387500</v>
      </c>
      <c r="E207" s="127">
        <v>2534715.9249999998</v>
      </c>
      <c r="F207" s="118">
        <v>0</v>
      </c>
      <c r="G207" s="120">
        <v>0</v>
      </c>
    </row>
    <row r="208" spans="1:7" s="116" customFormat="1" ht="18.75" customHeight="1">
      <c r="A208" s="134"/>
      <c r="B208" s="181" t="s">
        <v>205</v>
      </c>
      <c r="C208" s="181"/>
      <c r="D208" s="135">
        <f>D210+D233+D237+D243+D247+D251+D253</f>
        <v>22892760.350000001</v>
      </c>
      <c r="E208" s="136">
        <f>E210+E233+E237+E243+E247+E251+E253</f>
        <v>9072721.2130000014</v>
      </c>
      <c r="F208" s="135">
        <f>F210+F233+F237+F243+F247+F251+F253</f>
        <v>84841451.11999999</v>
      </c>
      <c r="G208" s="137">
        <f>G210+G233+G237+G243+G247+G251+G253</f>
        <v>33453294.081900004</v>
      </c>
    </row>
    <row r="209" spans="1:7" s="112" customFormat="1" outlineLevel="1">
      <c r="A209" s="117"/>
      <c r="B209" s="182" t="s">
        <v>10</v>
      </c>
      <c r="C209" s="183"/>
      <c r="D209" s="118"/>
      <c r="E209" s="119"/>
      <c r="F209" s="118"/>
      <c r="G209" s="120"/>
    </row>
    <row r="210" spans="1:7" s="126" customFormat="1" ht="21" customHeight="1" outlineLevel="1">
      <c r="A210" s="121" t="s">
        <v>11</v>
      </c>
      <c r="B210" s="146" t="s">
        <v>206</v>
      </c>
      <c r="C210" s="146"/>
      <c r="D210" s="122">
        <f>_xlfn.AGGREGATE(9,6,D211:D232)</f>
        <v>6193696.0800000001</v>
      </c>
      <c r="E210" s="123">
        <f>_xlfn.AGGREGATE(9,6,E211:E232)</f>
        <v>2459861.8152999999</v>
      </c>
      <c r="F210" s="122">
        <f>_xlfn.AGGREGATE(9,6,F211:F232)</f>
        <v>23559766.460000001</v>
      </c>
      <c r="G210" s="124">
        <f>_xlfn.AGGREGATE(9,6,G211:G232)</f>
        <v>9357974.8166000023</v>
      </c>
    </row>
    <row r="211" spans="1:7" s="112" customFormat="1" ht="31.5" customHeight="1" outlineLevel="2">
      <c r="A211" s="117">
        <v>1</v>
      </c>
      <c r="B211" s="5" t="s">
        <v>207</v>
      </c>
      <c r="C211" s="5" t="s">
        <v>208</v>
      </c>
      <c r="D211" s="118">
        <v>54648.229999999996</v>
      </c>
      <c r="E211" s="127">
        <v>21734.4503</v>
      </c>
      <c r="F211" s="118">
        <v>494034.97</v>
      </c>
      <c r="G211" s="120">
        <v>196563.8512</v>
      </c>
    </row>
    <row r="212" spans="1:7" s="112" customFormat="1" ht="31.5" customHeight="1" outlineLevel="2">
      <c r="A212" s="117">
        <v>2</v>
      </c>
      <c r="B212" s="5" t="s">
        <v>207</v>
      </c>
      <c r="C212" s="5" t="s">
        <v>209</v>
      </c>
      <c r="D212" s="118">
        <v>27798.27</v>
      </c>
      <c r="E212" s="127">
        <v>11056.756600000001</v>
      </c>
      <c r="F212" s="118">
        <v>196938.77000000002</v>
      </c>
      <c r="G212" s="120">
        <v>78356.887500000012</v>
      </c>
    </row>
    <row r="213" spans="1:7" s="112" customFormat="1" ht="31.5" customHeight="1" outlineLevel="2">
      <c r="A213" s="117">
        <v>3</v>
      </c>
      <c r="B213" s="5" t="s">
        <v>207</v>
      </c>
      <c r="C213" s="5" t="s">
        <v>210</v>
      </c>
      <c r="D213" s="118">
        <v>60963.45</v>
      </c>
      <c r="E213" s="127">
        <v>24246.740100000003</v>
      </c>
      <c r="F213" s="118">
        <v>515416.88</v>
      </c>
      <c r="G213" s="120">
        <v>205071.16529999999</v>
      </c>
    </row>
    <row r="214" spans="1:7" s="112" customFormat="1" ht="31.5" customHeight="1" outlineLevel="2">
      <c r="A214" s="117">
        <v>4</v>
      </c>
      <c r="B214" s="5" t="s">
        <v>207</v>
      </c>
      <c r="C214" s="5" t="s">
        <v>211</v>
      </c>
      <c r="D214" s="118">
        <v>26881.199999999997</v>
      </c>
      <c r="E214" s="127">
        <v>10692.324699999999</v>
      </c>
      <c r="F214" s="118">
        <v>171679.67</v>
      </c>
      <c r="G214" s="120">
        <v>68306.94</v>
      </c>
    </row>
    <row r="215" spans="1:7" s="112" customFormat="1" ht="42.75" customHeight="1" outlineLevel="2">
      <c r="A215" s="117">
        <v>5</v>
      </c>
      <c r="B215" s="5" t="s">
        <v>207</v>
      </c>
      <c r="C215" s="5" t="s">
        <v>212</v>
      </c>
      <c r="D215" s="118">
        <v>11817.59</v>
      </c>
      <c r="E215" s="127">
        <v>4700.2788</v>
      </c>
      <c r="F215" s="118">
        <v>93405.25</v>
      </c>
      <c r="G215" s="120">
        <v>37163.555399999997</v>
      </c>
    </row>
    <row r="216" spans="1:7" s="112" customFormat="1" ht="40.5" outlineLevel="2">
      <c r="A216" s="117">
        <v>6</v>
      </c>
      <c r="B216" s="5" t="s">
        <v>207</v>
      </c>
      <c r="C216" s="5" t="s">
        <v>213</v>
      </c>
      <c r="D216" s="118">
        <v>51904.14</v>
      </c>
      <c r="E216" s="127">
        <v>20644.845099999999</v>
      </c>
      <c r="F216" s="118">
        <v>369119.52</v>
      </c>
      <c r="G216" s="120">
        <v>146863.19620000001</v>
      </c>
    </row>
    <row r="217" spans="1:7" s="112" customFormat="1" ht="40.5" outlineLevel="2">
      <c r="A217" s="117">
        <v>7</v>
      </c>
      <c r="B217" s="5" t="s">
        <v>207</v>
      </c>
      <c r="C217" s="5" t="s">
        <v>214</v>
      </c>
      <c r="D217" s="118">
        <v>92993.35</v>
      </c>
      <c r="E217" s="127">
        <v>36989.652199999997</v>
      </c>
      <c r="F217" s="118">
        <v>570064.54</v>
      </c>
      <c r="G217" s="120">
        <v>226814.07</v>
      </c>
    </row>
    <row r="218" spans="1:7" s="112" customFormat="1" ht="40.5" outlineLevel="2">
      <c r="A218" s="117">
        <v>8</v>
      </c>
      <c r="B218" s="5" t="s">
        <v>207</v>
      </c>
      <c r="C218" s="5" t="s">
        <v>215</v>
      </c>
      <c r="D218" s="118">
        <v>150118.09</v>
      </c>
      <c r="E218" s="127">
        <v>59527.065000000002</v>
      </c>
      <c r="F218" s="118">
        <v>3301532.09</v>
      </c>
      <c r="G218" s="120">
        <v>1313595</v>
      </c>
    </row>
    <row r="219" spans="1:7" s="112" customFormat="1" ht="40.5" outlineLevel="2">
      <c r="A219" s="117">
        <v>9</v>
      </c>
      <c r="B219" s="5" t="s">
        <v>207</v>
      </c>
      <c r="C219" s="5" t="s">
        <v>216</v>
      </c>
      <c r="D219" s="118">
        <v>144206.93</v>
      </c>
      <c r="E219" s="127">
        <v>57171.0291</v>
      </c>
      <c r="F219" s="118">
        <v>3684550.49</v>
      </c>
      <c r="G219" s="120">
        <v>1465988.2034999998</v>
      </c>
    </row>
    <row r="220" spans="1:7" s="112" customFormat="1" ht="27" outlineLevel="2">
      <c r="A220" s="117">
        <v>10</v>
      </c>
      <c r="B220" s="5" t="s">
        <v>207</v>
      </c>
      <c r="C220" s="5" t="s">
        <v>217</v>
      </c>
      <c r="D220" s="118">
        <v>21467.08</v>
      </c>
      <c r="E220" s="127">
        <v>8538.9578000000001</v>
      </c>
      <c r="F220" s="118">
        <v>127659.23999999999</v>
      </c>
      <c r="G220" s="120">
        <v>50792.34</v>
      </c>
    </row>
    <row r="221" spans="1:7" s="112" customFormat="1" ht="27" outlineLevel="2">
      <c r="A221" s="117">
        <v>11</v>
      </c>
      <c r="B221" s="5" t="s">
        <v>207</v>
      </c>
      <c r="C221" s="5" t="s">
        <v>218</v>
      </c>
      <c r="D221" s="118">
        <v>51901.88</v>
      </c>
      <c r="E221" s="127">
        <v>20645.828600000001</v>
      </c>
      <c r="F221" s="118">
        <v>261921.55000000002</v>
      </c>
      <c r="G221" s="120">
        <v>104211.87</v>
      </c>
    </row>
    <row r="222" spans="1:7" s="112" customFormat="1" ht="27" outlineLevel="2">
      <c r="A222" s="117">
        <v>12</v>
      </c>
      <c r="B222" s="5" t="s">
        <v>207</v>
      </c>
      <c r="C222" s="5" t="s">
        <v>219</v>
      </c>
      <c r="D222" s="118">
        <v>23096.83</v>
      </c>
      <c r="E222" s="127">
        <v>9146.3132999999998</v>
      </c>
      <c r="F222" s="118">
        <v>669477.35000000009</v>
      </c>
      <c r="G222" s="120">
        <v>266367.87799999997</v>
      </c>
    </row>
    <row r="223" spans="1:7" s="112" customFormat="1" ht="27" outlineLevel="2">
      <c r="A223" s="117">
        <v>13</v>
      </c>
      <c r="B223" s="5" t="s">
        <v>207</v>
      </c>
      <c r="C223" s="5" t="s">
        <v>220</v>
      </c>
      <c r="D223" s="118">
        <v>108735.38</v>
      </c>
      <c r="E223" s="127">
        <v>43253.700400000002</v>
      </c>
      <c r="F223" s="118">
        <v>530446.15</v>
      </c>
      <c r="G223" s="120">
        <v>211050.93</v>
      </c>
    </row>
    <row r="224" spans="1:7" s="112" customFormat="1" ht="27" outlineLevel="2">
      <c r="A224" s="117">
        <v>14</v>
      </c>
      <c r="B224" s="5" t="s">
        <v>207</v>
      </c>
      <c r="C224" s="5" t="s">
        <v>221</v>
      </c>
      <c r="D224" s="118">
        <v>500270.75</v>
      </c>
      <c r="E224" s="127">
        <v>198911.08679999999</v>
      </c>
      <c r="F224" s="118">
        <v>1386643.47</v>
      </c>
      <c r="G224" s="120">
        <v>551709.9</v>
      </c>
    </row>
    <row r="225" spans="1:7" s="112" customFormat="1" ht="33" customHeight="1" outlineLevel="2">
      <c r="A225" s="117">
        <v>15</v>
      </c>
      <c r="B225" s="5" t="s">
        <v>207</v>
      </c>
      <c r="C225" s="5" t="s">
        <v>222</v>
      </c>
      <c r="D225" s="118">
        <v>579027.41</v>
      </c>
      <c r="E225" s="127">
        <v>230205.26750000002</v>
      </c>
      <c r="F225" s="118">
        <v>2304469.4</v>
      </c>
      <c r="G225" s="120">
        <v>916889.31</v>
      </c>
    </row>
    <row r="226" spans="1:7" s="112" customFormat="1" ht="33" customHeight="1" outlineLevel="2">
      <c r="A226" s="117">
        <v>16</v>
      </c>
      <c r="B226" s="5" t="s">
        <v>207</v>
      </c>
      <c r="C226" s="5" t="s">
        <v>223</v>
      </c>
      <c r="D226" s="118">
        <v>206345.76</v>
      </c>
      <c r="E226" s="127">
        <v>82099.6875</v>
      </c>
      <c r="F226" s="118">
        <v>0</v>
      </c>
      <c r="G226" s="120">
        <v>0</v>
      </c>
    </row>
    <row r="227" spans="1:7" s="112" customFormat="1" ht="33" customHeight="1" outlineLevel="2">
      <c r="A227" s="117">
        <v>17</v>
      </c>
      <c r="B227" s="5" t="s">
        <v>207</v>
      </c>
      <c r="C227" s="5" t="s">
        <v>224</v>
      </c>
      <c r="D227" s="118">
        <v>34307.78</v>
      </c>
      <c r="E227" s="127">
        <v>13650.187399999999</v>
      </c>
      <c r="F227" s="118">
        <v>0</v>
      </c>
      <c r="G227" s="120">
        <v>0</v>
      </c>
    </row>
    <row r="228" spans="1:7" s="112" customFormat="1" ht="33" customHeight="1" outlineLevel="2">
      <c r="A228" s="117">
        <v>18</v>
      </c>
      <c r="B228" s="5" t="s">
        <v>207</v>
      </c>
      <c r="C228" s="5" t="s">
        <v>225</v>
      </c>
      <c r="D228" s="118">
        <v>228355.97</v>
      </c>
      <c r="E228" s="127">
        <v>90856.987500000003</v>
      </c>
      <c r="F228" s="118">
        <v>0</v>
      </c>
      <c r="G228" s="120">
        <v>0</v>
      </c>
    </row>
    <row r="229" spans="1:7" s="112" customFormat="1" ht="33" customHeight="1" outlineLevel="2">
      <c r="A229" s="117">
        <v>19</v>
      </c>
      <c r="B229" s="5" t="s">
        <v>207</v>
      </c>
      <c r="C229" s="5" t="s">
        <v>226</v>
      </c>
      <c r="D229" s="118">
        <v>125788.86</v>
      </c>
      <c r="E229" s="127">
        <v>49104.883000000002</v>
      </c>
      <c r="F229" s="118">
        <v>645087.91</v>
      </c>
      <c r="G229" s="120">
        <v>251791.6324</v>
      </c>
    </row>
    <row r="230" spans="1:7" s="112" customFormat="1" ht="33" customHeight="1" outlineLevel="2">
      <c r="A230" s="117">
        <v>20</v>
      </c>
      <c r="B230" s="5" t="s">
        <v>207</v>
      </c>
      <c r="C230" s="5" t="s">
        <v>227</v>
      </c>
      <c r="D230" s="118">
        <v>50003.100000000006</v>
      </c>
      <c r="E230" s="127">
        <v>19828.3001</v>
      </c>
      <c r="F230" s="118">
        <v>0</v>
      </c>
      <c r="G230" s="120">
        <v>0</v>
      </c>
    </row>
    <row r="231" spans="1:7" s="112" customFormat="1" ht="33" customHeight="1" outlineLevel="2">
      <c r="A231" s="117">
        <v>21</v>
      </c>
      <c r="B231" s="5" t="s">
        <v>207</v>
      </c>
      <c r="C231" s="5" t="s">
        <v>228</v>
      </c>
      <c r="D231" s="118">
        <v>1731075.28</v>
      </c>
      <c r="E231" s="127">
        <v>689084.96249999991</v>
      </c>
      <c r="F231" s="118">
        <v>0</v>
      </c>
      <c r="G231" s="120">
        <v>0</v>
      </c>
    </row>
    <row r="232" spans="1:7" s="112" customFormat="1" ht="33" customHeight="1" outlineLevel="2">
      <c r="A232" s="117">
        <v>22</v>
      </c>
      <c r="B232" s="5" t="s">
        <v>207</v>
      </c>
      <c r="C232" s="5" t="s">
        <v>229</v>
      </c>
      <c r="D232" s="118">
        <v>1911988.75</v>
      </c>
      <c r="E232" s="127">
        <v>757772.51099999994</v>
      </c>
      <c r="F232" s="118">
        <v>8237319.2100000009</v>
      </c>
      <c r="G232" s="120">
        <v>3266438.0871000001</v>
      </c>
    </row>
    <row r="233" spans="1:7" s="126" customFormat="1" ht="18" customHeight="1" outlineLevel="1">
      <c r="A233" s="121" t="s">
        <v>48</v>
      </c>
      <c r="B233" s="146" t="s">
        <v>230</v>
      </c>
      <c r="C233" s="146"/>
      <c r="D233" s="122">
        <f>_xlfn.AGGREGATE(9,6,D234:D236)</f>
        <v>9414504.2699999996</v>
      </c>
      <c r="E233" s="123">
        <f>_xlfn.AGGREGATE(9,6,E234:E236)</f>
        <v>3732605.0685000001</v>
      </c>
      <c r="F233" s="122">
        <f>_xlfn.AGGREGATE(9,6,F234:F236)</f>
        <v>40066362.899999999</v>
      </c>
      <c r="G233" s="124">
        <f>_xlfn.AGGREGATE(9,6,G234:G236)</f>
        <v>15752961.397000002</v>
      </c>
    </row>
    <row r="234" spans="1:7" s="112" customFormat="1" ht="37.5" customHeight="1" outlineLevel="2">
      <c r="A234" s="117">
        <v>1</v>
      </c>
      <c r="B234" s="5" t="s">
        <v>230</v>
      </c>
      <c r="C234" s="5" t="s">
        <v>231</v>
      </c>
      <c r="D234" s="118">
        <v>3505004.2800000003</v>
      </c>
      <c r="E234" s="127">
        <v>1409528.8805</v>
      </c>
      <c r="F234" s="118">
        <v>17066362.899999999</v>
      </c>
      <c r="G234" s="120">
        <v>6856283.2120000003</v>
      </c>
    </row>
    <row r="235" spans="1:7" s="112" customFormat="1" ht="34.5" customHeight="1" outlineLevel="2">
      <c r="A235" s="117">
        <v>2</v>
      </c>
      <c r="B235" s="5" t="s">
        <v>230</v>
      </c>
      <c r="C235" s="5" t="s">
        <v>232</v>
      </c>
      <c r="D235" s="118">
        <v>2890833.33</v>
      </c>
      <c r="E235" s="127">
        <v>1113535.4586</v>
      </c>
      <c r="F235" s="118">
        <v>20000000</v>
      </c>
      <c r="G235" s="120">
        <v>7694638.4100000001</v>
      </c>
    </row>
    <row r="236" spans="1:7" s="112" customFormat="1" ht="34.5" customHeight="1" outlineLevel="2">
      <c r="A236" s="117">
        <v>3</v>
      </c>
      <c r="B236" s="5" t="s">
        <v>230</v>
      </c>
      <c r="C236" s="5" t="s">
        <v>233</v>
      </c>
      <c r="D236" s="118">
        <v>3018666.66</v>
      </c>
      <c r="E236" s="127">
        <v>1209540.7294000001</v>
      </c>
      <c r="F236" s="118">
        <v>3000000</v>
      </c>
      <c r="G236" s="120">
        <v>1202039.7749999999</v>
      </c>
    </row>
    <row r="237" spans="1:7" s="126" customFormat="1" ht="23.25" customHeight="1" outlineLevel="1">
      <c r="A237" s="121" t="s">
        <v>113</v>
      </c>
      <c r="B237" s="146" t="s">
        <v>234</v>
      </c>
      <c r="C237" s="146"/>
      <c r="D237" s="122">
        <f>_xlfn.AGGREGATE(9,6,D238:D242)</f>
        <v>5393208.2599999998</v>
      </c>
      <c r="E237" s="123">
        <f>_xlfn.AGGREGATE(9,6,E238:E242)</f>
        <v>2142129.4942999999</v>
      </c>
      <c r="F237" s="122">
        <f>_xlfn.AGGREGATE(9,6,F238:F242)</f>
        <v>9320051.629999999</v>
      </c>
      <c r="G237" s="124">
        <f>_xlfn.AGGREGATE(9,6,G238:G242)</f>
        <v>3696413.0643000002</v>
      </c>
    </row>
    <row r="238" spans="1:7" s="112" customFormat="1" ht="20.25" customHeight="1" outlineLevel="2">
      <c r="A238" s="117">
        <v>1</v>
      </c>
      <c r="B238" s="5" t="s">
        <v>235</v>
      </c>
      <c r="C238" s="5" t="s">
        <v>236</v>
      </c>
      <c r="D238" s="118">
        <v>14774.130000000001</v>
      </c>
      <c r="E238" s="127">
        <v>5785.5511000000006</v>
      </c>
      <c r="F238" s="118">
        <v>127276.46</v>
      </c>
      <c r="G238" s="120">
        <v>49866.230799999998</v>
      </c>
    </row>
    <row r="239" spans="1:7" s="112" customFormat="1" ht="33" customHeight="1" outlineLevel="2">
      <c r="A239" s="117">
        <v>2</v>
      </c>
      <c r="B239" s="5" t="s">
        <v>235</v>
      </c>
      <c r="C239" s="5" t="s">
        <v>237</v>
      </c>
      <c r="D239" s="118">
        <v>398544.05000000005</v>
      </c>
      <c r="E239" s="127">
        <v>157758.5294</v>
      </c>
      <c r="F239" s="118">
        <v>1777276.87</v>
      </c>
      <c r="G239" s="120">
        <v>703729.69070000004</v>
      </c>
    </row>
    <row r="240" spans="1:7" s="112" customFormat="1" ht="20.25" customHeight="1" outlineLevel="2">
      <c r="A240" s="117">
        <v>3</v>
      </c>
      <c r="B240" s="5" t="s">
        <v>235</v>
      </c>
      <c r="C240" s="5" t="s">
        <v>238</v>
      </c>
      <c r="D240" s="118">
        <v>856459.12</v>
      </c>
      <c r="E240" s="127">
        <v>339388.29269999999</v>
      </c>
      <c r="F240" s="118">
        <v>4333356.01</v>
      </c>
      <c r="G240" s="120">
        <v>1717259.9986999999</v>
      </c>
    </row>
    <row r="241" spans="1:7" s="112" customFormat="1" ht="34.5" customHeight="1" outlineLevel="2">
      <c r="A241" s="117">
        <v>4</v>
      </c>
      <c r="B241" s="5" t="s">
        <v>235</v>
      </c>
      <c r="C241" s="5" t="s">
        <v>239</v>
      </c>
      <c r="D241" s="118">
        <v>438259.08</v>
      </c>
      <c r="E241" s="127">
        <v>174208.12959999999</v>
      </c>
      <c r="F241" s="118">
        <v>3082142.29</v>
      </c>
      <c r="G241" s="120">
        <v>1225557.1441000002</v>
      </c>
    </row>
    <row r="242" spans="1:7" s="112" customFormat="1" ht="45.75" customHeight="1" outlineLevel="2">
      <c r="A242" s="117">
        <v>5</v>
      </c>
      <c r="B242" s="5" t="s">
        <v>235</v>
      </c>
      <c r="C242" s="5" t="s">
        <v>392</v>
      </c>
      <c r="D242" s="118">
        <v>3685171.88</v>
      </c>
      <c r="E242" s="127">
        <v>1464988.9915</v>
      </c>
      <c r="F242" s="118">
        <v>0</v>
      </c>
      <c r="G242" s="120">
        <v>0</v>
      </c>
    </row>
    <row r="243" spans="1:7" s="126" customFormat="1" ht="19.5" customHeight="1" outlineLevel="1">
      <c r="A243" s="121" t="s">
        <v>128</v>
      </c>
      <c r="B243" s="146" t="s">
        <v>240</v>
      </c>
      <c r="C243" s="146"/>
      <c r="D243" s="122">
        <f>_xlfn.AGGREGATE(9,6,D244:D246)</f>
        <v>184249.46000000002</v>
      </c>
      <c r="E243" s="123">
        <f>_xlfn.AGGREGATE(9,6,E244:E246)</f>
        <v>72047.448600000003</v>
      </c>
      <c r="F243" s="122">
        <f>_xlfn.AGGREGATE(9,6,F244:F246)</f>
        <v>1727739.37</v>
      </c>
      <c r="G243" s="124">
        <f>_xlfn.AGGREGATE(9,6,G244:G246)</f>
        <v>676345.49789999996</v>
      </c>
    </row>
    <row r="244" spans="1:7" s="112" customFormat="1" outlineLevel="2">
      <c r="A244" s="117">
        <v>1</v>
      </c>
      <c r="B244" s="5" t="s">
        <v>241</v>
      </c>
      <c r="C244" s="5" t="s">
        <v>242</v>
      </c>
      <c r="D244" s="118">
        <v>52200.38</v>
      </c>
      <c r="E244" s="127">
        <v>20675.004499999999</v>
      </c>
      <c r="F244" s="118">
        <v>580004.18000000005</v>
      </c>
      <c r="G244" s="120">
        <v>229722.2556</v>
      </c>
    </row>
    <row r="245" spans="1:7" s="112" customFormat="1" outlineLevel="2">
      <c r="A245" s="117">
        <v>2</v>
      </c>
      <c r="B245" s="5" t="s">
        <v>241</v>
      </c>
      <c r="C245" s="5" t="s">
        <v>243</v>
      </c>
      <c r="D245" s="118">
        <v>72105.53</v>
      </c>
      <c r="E245" s="127">
        <v>27981.272000000001</v>
      </c>
      <c r="F245" s="118">
        <v>576844.21</v>
      </c>
      <c r="G245" s="120">
        <v>223850.16409999999</v>
      </c>
    </row>
    <row r="246" spans="1:7" s="112" customFormat="1" outlineLevel="2">
      <c r="A246" s="117">
        <v>3</v>
      </c>
      <c r="B246" s="5" t="s">
        <v>241</v>
      </c>
      <c r="C246" s="5" t="s">
        <v>244</v>
      </c>
      <c r="D246" s="118">
        <v>59943.55</v>
      </c>
      <c r="E246" s="127">
        <v>23391.1721</v>
      </c>
      <c r="F246" s="118">
        <v>570890.98</v>
      </c>
      <c r="G246" s="120">
        <v>222773.07819999999</v>
      </c>
    </row>
    <row r="247" spans="1:7" s="126" customFormat="1" ht="18" customHeight="1" outlineLevel="1">
      <c r="A247" s="121" t="s">
        <v>155</v>
      </c>
      <c r="B247" s="146" t="s">
        <v>245</v>
      </c>
      <c r="C247" s="146"/>
      <c r="D247" s="122">
        <f>_xlfn.AGGREGATE(9,6,D248:D250)</f>
        <v>1245273.55</v>
      </c>
      <c r="E247" s="123">
        <f>_xlfn.AGGREGATE(9,6,E248:E250)</f>
        <v>485622.40870000003</v>
      </c>
      <c r="F247" s="122">
        <f>_xlfn.AGGREGATE(9,6,F248:F250)</f>
        <v>8061574.4100000001</v>
      </c>
      <c r="G247" s="124">
        <f>_xlfn.AGGREGATE(9,6,G248:G250)</f>
        <v>3145065.392</v>
      </c>
    </row>
    <row r="248" spans="1:7" s="112" customFormat="1" ht="27" outlineLevel="2">
      <c r="A248" s="117">
        <v>1</v>
      </c>
      <c r="B248" s="5" t="s">
        <v>246</v>
      </c>
      <c r="C248" s="5" t="s">
        <v>247</v>
      </c>
      <c r="D248" s="118">
        <v>201928.36</v>
      </c>
      <c r="E248" s="127">
        <v>79294.862999999998</v>
      </c>
      <c r="F248" s="118">
        <v>1790206.95</v>
      </c>
      <c r="G248" s="120">
        <v>702671.7080000001</v>
      </c>
    </row>
    <row r="249" spans="1:7" s="112" customFormat="1" ht="27" outlineLevel="2">
      <c r="A249" s="117">
        <v>2</v>
      </c>
      <c r="B249" s="5" t="s">
        <v>246</v>
      </c>
      <c r="C249" s="5" t="s">
        <v>248</v>
      </c>
      <c r="D249" s="118">
        <v>8823.2000000000007</v>
      </c>
      <c r="E249" s="127">
        <v>3463.9603999999999</v>
      </c>
      <c r="F249" s="118">
        <v>72304.929999999993</v>
      </c>
      <c r="G249" s="120">
        <v>28380.311999999998</v>
      </c>
    </row>
    <row r="250" spans="1:7" s="112" customFormat="1" ht="27" outlineLevel="2">
      <c r="A250" s="117">
        <v>3</v>
      </c>
      <c r="B250" s="5" t="s">
        <v>246</v>
      </c>
      <c r="C250" s="5" t="s">
        <v>249</v>
      </c>
      <c r="D250" s="118">
        <v>1034521.99</v>
      </c>
      <c r="E250" s="127">
        <v>402863.58530000004</v>
      </c>
      <c r="F250" s="118">
        <v>6199062.5300000003</v>
      </c>
      <c r="G250" s="120">
        <v>2414013.372</v>
      </c>
    </row>
    <row r="251" spans="1:7" s="126" customFormat="1" ht="20.25" customHeight="1" outlineLevel="1">
      <c r="A251" s="121" t="s">
        <v>164</v>
      </c>
      <c r="B251" s="146" t="s">
        <v>250</v>
      </c>
      <c r="C251" s="146"/>
      <c r="D251" s="122">
        <f>_xlfn.AGGREGATE(9,6,D252)</f>
        <v>91508.22</v>
      </c>
      <c r="E251" s="123">
        <f>_xlfn.AGGREGATE(9,6,E252)</f>
        <v>36272.428599999999</v>
      </c>
      <c r="F251" s="122">
        <f>_xlfn.AGGREGATE(9,6,F252)</f>
        <v>615300.86</v>
      </c>
      <c r="G251" s="124">
        <f>_xlfn.AGGREGATE(9,6,G252)</f>
        <v>244172.91680000001</v>
      </c>
    </row>
    <row r="252" spans="1:7" s="112" customFormat="1" ht="40.5" outlineLevel="2">
      <c r="A252" s="117">
        <v>1</v>
      </c>
      <c r="B252" s="5" t="s">
        <v>250</v>
      </c>
      <c r="C252" s="5" t="s">
        <v>251</v>
      </c>
      <c r="D252" s="118">
        <v>91508.22</v>
      </c>
      <c r="E252" s="127">
        <v>36272.428599999999</v>
      </c>
      <c r="F252" s="118">
        <v>615300.86</v>
      </c>
      <c r="G252" s="120">
        <v>244172.91680000001</v>
      </c>
    </row>
    <row r="253" spans="1:7" s="126" customFormat="1" ht="21" customHeight="1" outlineLevel="1">
      <c r="A253" s="121" t="s">
        <v>169</v>
      </c>
      <c r="B253" s="146" t="s">
        <v>252</v>
      </c>
      <c r="C253" s="146"/>
      <c r="D253" s="122">
        <f>_xlfn.AGGREGATE(9,6,D254)</f>
        <v>370320.51</v>
      </c>
      <c r="E253" s="123">
        <f>_xlfn.AGGREGATE(9,6,E254)</f>
        <v>144182.549</v>
      </c>
      <c r="F253" s="122">
        <f>_xlfn.AGGREGATE(9,6,F254)</f>
        <v>1490655.4900000002</v>
      </c>
      <c r="G253" s="124">
        <f>_xlfn.AGGREGATE(9,6,G254)</f>
        <v>580360.99729999993</v>
      </c>
    </row>
    <row r="254" spans="1:7" s="112" customFormat="1" ht="63" customHeight="1" outlineLevel="2">
      <c r="A254" s="117">
        <v>1</v>
      </c>
      <c r="B254" s="5" t="s">
        <v>252</v>
      </c>
      <c r="C254" s="5" t="s">
        <v>253</v>
      </c>
      <c r="D254" s="118">
        <v>370320.51</v>
      </c>
      <c r="E254" s="127">
        <v>144182.549</v>
      </c>
      <c r="F254" s="118">
        <v>1490655.4900000002</v>
      </c>
      <c r="G254" s="120">
        <v>580360.99729999993</v>
      </c>
    </row>
    <row r="255" spans="1:7" s="116" customFormat="1" ht="18.75" customHeight="1">
      <c r="A255" s="134"/>
      <c r="B255" s="181" t="s">
        <v>254</v>
      </c>
      <c r="C255" s="181"/>
      <c r="D255" s="135">
        <f>D257+D259+D261</f>
        <v>153398.54</v>
      </c>
      <c r="E255" s="136">
        <f>E257+E259+E261</f>
        <v>60521.153399999996</v>
      </c>
      <c r="F255" s="135">
        <f>F257+F259+F261</f>
        <v>2090657.06</v>
      </c>
      <c r="G255" s="137">
        <f>G257+G259+G261</f>
        <v>819754.79879999999</v>
      </c>
    </row>
    <row r="256" spans="1:7" s="112" customFormat="1" outlineLevel="1">
      <c r="A256" s="117"/>
      <c r="B256" s="182" t="s">
        <v>10</v>
      </c>
      <c r="C256" s="183"/>
      <c r="D256" s="118"/>
      <c r="E256" s="119"/>
      <c r="F256" s="118"/>
      <c r="G256" s="120"/>
    </row>
    <row r="257" spans="1:7" s="126" customFormat="1" ht="19.5" customHeight="1" outlineLevel="1">
      <c r="A257" s="121" t="s">
        <v>11</v>
      </c>
      <c r="B257" s="146" t="s">
        <v>255</v>
      </c>
      <c r="C257" s="146"/>
      <c r="D257" s="122">
        <f>_xlfn.AGGREGATE(9,6,D258)</f>
        <v>10606.69</v>
      </c>
      <c r="E257" s="123">
        <f>_xlfn.AGGREGATE(9,6,E258)</f>
        <v>4193.9637999999995</v>
      </c>
      <c r="F257" s="122">
        <f>_xlfn.AGGREGATE(9,6,F258)</f>
        <v>527522.24</v>
      </c>
      <c r="G257" s="124">
        <f>_xlfn.AGGREGATE(9,6,G258)</f>
        <v>208963.1202</v>
      </c>
    </row>
    <row r="258" spans="1:7" s="112" customFormat="1" ht="30.75" customHeight="1" outlineLevel="2">
      <c r="A258" s="117">
        <v>1</v>
      </c>
      <c r="B258" s="5" t="s">
        <v>255</v>
      </c>
      <c r="C258" s="5" t="s">
        <v>256</v>
      </c>
      <c r="D258" s="118">
        <v>10606.69</v>
      </c>
      <c r="E258" s="127">
        <v>4193.9637999999995</v>
      </c>
      <c r="F258" s="118">
        <v>527522.24</v>
      </c>
      <c r="G258" s="120">
        <v>208963.1202</v>
      </c>
    </row>
    <row r="259" spans="1:7" s="126" customFormat="1" ht="18.75" customHeight="1" outlineLevel="1">
      <c r="A259" s="121" t="s">
        <v>48</v>
      </c>
      <c r="B259" s="146" t="s">
        <v>257</v>
      </c>
      <c r="C259" s="146"/>
      <c r="D259" s="122">
        <f>_xlfn.AGGREGATE(9,6,D260)</f>
        <v>45683.27</v>
      </c>
      <c r="E259" s="123">
        <f>_xlfn.AGGREGATE(9,6,E260)</f>
        <v>17986.665800000002</v>
      </c>
      <c r="F259" s="122">
        <f>_xlfn.AGGREGATE(9,6,F260)</f>
        <v>901428.21</v>
      </c>
      <c r="G259" s="124">
        <f>_xlfn.AGGREGATE(9,6,G260)</f>
        <v>351861.05129999999</v>
      </c>
    </row>
    <row r="260" spans="1:7" s="112" customFormat="1" ht="40.5" outlineLevel="2">
      <c r="A260" s="117">
        <v>1</v>
      </c>
      <c r="B260" s="5" t="s">
        <v>257</v>
      </c>
      <c r="C260" s="5" t="s">
        <v>258</v>
      </c>
      <c r="D260" s="118">
        <v>45683.27</v>
      </c>
      <c r="E260" s="127">
        <v>17986.665800000002</v>
      </c>
      <c r="F260" s="118">
        <v>901428.21</v>
      </c>
      <c r="G260" s="120">
        <v>351861.05129999999</v>
      </c>
    </row>
    <row r="261" spans="1:7" s="126" customFormat="1" ht="19.5" customHeight="1" outlineLevel="1">
      <c r="A261" s="121" t="s">
        <v>113</v>
      </c>
      <c r="B261" s="146" t="s">
        <v>259</v>
      </c>
      <c r="C261" s="146"/>
      <c r="D261" s="122">
        <f>_xlfn.AGGREGATE(9,6,D262:D264)</f>
        <v>97108.58</v>
      </c>
      <c r="E261" s="123">
        <f>_xlfn.AGGREGATE(9,6,E262:E264)</f>
        <v>38340.523799999995</v>
      </c>
      <c r="F261" s="122">
        <f>_xlfn.AGGREGATE(9,6,F262:F264)</f>
        <v>661706.61</v>
      </c>
      <c r="G261" s="124">
        <f>_xlfn.AGGREGATE(9,6,G262:G264)</f>
        <v>258930.62729999999</v>
      </c>
    </row>
    <row r="262" spans="1:7" s="112" customFormat="1" ht="27" outlineLevel="2">
      <c r="A262" s="117">
        <v>1</v>
      </c>
      <c r="B262" s="5" t="s">
        <v>259</v>
      </c>
      <c r="C262" s="5" t="s">
        <v>260</v>
      </c>
      <c r="D262" s="118">
        <v>4745.59</v>
      </c>
      <c r="E262" s="127">
        <v>1848.0909999999999</v>
      </c>
      <c r="F262" s="118">
        <v>33158.99</v>
      </c>
      <c r="G262" s="120">
        <v>13037.7</v>
      </c>
    </row>
    <row r="263" spans="1:7" s="112" customFormat="1" ht="32.25" customHeight="1" outlineLevel="2">
      <c r="A263" s="117">
        <v>2</v>
      </c>
      <c r="B263" s="5" t="s">
        <v>259</v>
      </c>
      <c r="C263" s="5" t="s">
        <v>261</v>
      </c>
      <c r="D263" s="118">
        <v>27563.86</v>
      </c>
      <c r="E263" s="127">
        <v>10960.999400000001</v>
      </c>
      <c r="F263" s="118">
        <v>187900.88</v>
      </c>
      <c r="G263" s="120">
        <v>73880.282700000011</v>
      </c>
    </row>
    <row r="264" spans="1:7" s="112" customFormat="1" ht="32.25" customHeight="1" outlineLevel="2">
      <c r="A264" s="117">
        <v>3</v>
      </c>
      <c r="B264" s="5" t="s">
        <v>259</v>
      </c>
      <c r="C264" s="5" t="s">
        <v>262</v>
      </c>
      <c r="D264" s="118">
        <v>64799.13</v>
      </c>
      <c r="E264" s="127">
        <v>25531.433399999998</v>
      </c>
      <c r="F264" s="118">
        <v>440646.74</v>
      </c>
      <c r="G264" s="120">
        <v>172012.6446</v>
      </c>
    </row>
    <row r="265" spans="1:7" s="116" customFormat="1" ht="24.75" customHeight="1" thickBot="1">
      <c r="A265" s="138"/>
      <c r="B265" s="195" t="s">
        <v>263</v>
      </c>
      <c r="C265" s="195"/>
      <c r="D265" s="139">
        <f>D255+D208+D8</f>
        <v>157637543.96999997</v>
      </c>
      <c r="E265" s="140">
        <f>E255+E208+E8</f>
        <v>62290394.448419996</v>
      </c>
      <c r="F265" s="139">
        <f>F255+F208+F8</f>
        <v>315577319.18000001</v>
      </c>
      <c r="G265" s="141">
        <f>G255+G208+G8</f>
        <v>124497451.99860002</v>
      </c>
    </row>
    <row r="266" spans="1:7" s="112" customFormat="1">
      <c r="A266" s="113"/>
    </row>
    <row r="267" spans="1:7" s="112" customFormat="1">
      <c r="A267" s="184" t="s">
        <v>427</v>
      </c>
      <c r="B267" s="184"/>
      <c r="C267" s="184"/>
      <c r="D267" s="184"/>
      <c r="E267" s="184"/>
      <c r="F267" s="184"/>
      <c r="G267" s="184"/>
    </row>
    <row r="268" spans="1:7" s="112" customFormat="1">
      <c r="A268" s="184"/>
      <c r="B268" s="184"/>
      <c r="C268" s="184"/>
      <c r="D268" s="184"/>
      <c r="E268" s="184"/>
      <c r="F268" s="184"/>
      <c r="G268" s="184"/>
    </row>
    <row r="269" spans="1:7" s="112" customFormat="1">
      <c r="A269" s="184"/>
      <c r="B269" s="184"/>
      <c r="C269" s="184"/>
      <c r="D269" s="184"/>
      <c r="E269" s="184"/>
      <c r="F269" s="184"/>
      <c r="G269" s="184"/>
    </row>
    <row r="270" spans="1:7" s="112" customFormat="1">
      <c r="A270" s="184"/>
      <c r="B270" s="184"/>
      <c r="C270" s="184"/>
      <c r="D270" s="184"/>
      <c r="E270" s="184"/>
      <c r="F270" s="184"/>
      <c r="G270" s="184"/>
    </row>
    <row r="271" spans="1:7" s="112" customFormat="1">
      <c r="A271" s="184"/>
      <c r="B271" s="184"/>
      <c r="C271" s="184"/>
      <c r="D271" s="184"/>
      <c r="E271" s="184"/>
      <c r="F271" s="184"/>
      <c r="G271" s="184"/>
    </row>
    <row r="272" spans="1:7" s="112" customFormat="1">
      <c r="A272" s="113"/>
      <c r="D272" s="130"/>
      <c r="F272" s="130"/>
    </row>
    <row r="273" spans="1:6" s="112" customFormat="1">
      <c r="A273" s="113"/>
      <c r="D273" s="130"/>
      <c r="F273" s="130"/>
    </row>
    <row r="274" spans="1:6" s="112" customFormat="1">
      <c r="A274" s="113"/>
      <c r="D274" s="130"/>
      <c r="F274" s="130"/>
    </row>
    <row r="275" spans="1:6" s="112" customFormat="1">
      <c r="A275" s="113"/>
      <c r="D275" s="130"/>
      <c r="F275" s="130"/>
    </row>
    <row r="276" spans="1:6" s="112" customFormat="1">
      <c r="A276" s="113"/>
      <c r="D276" s="130"/>
      <c r="F276" s="130"/>
    </row>
    <row r="277" spans="1:6" s="112" customFormat="1">
      <c r="A277" s="113"/>
      <c r="D277" s="130"/>
      <c r="F277" s="130"/>
    </row>
    <row r="278" spans="1:6" s="112" customFormat="1">
      <c r="A278" s="113"/>
      <c r="D278" s="130"/>
      <c r="F278" s="130"/>
    </row>
    <row r="279" spans="1:6" s="112" customFormat="1">
      <c r="A279" s="113"/>
      <c r="D279" s="130"/>
      <c r="F279" s="130"/>
    </row>
    <row r="280" spans="1:6" s="112" customFormat="1">
      <c r="A280" s="113"/>
      <c r="D280" s="130"/>
      <c r="F280" s="130"/>
    </row>
    <row r="281" spans="1:6" s="112" customFormat="1">
      <c r="A281" s="113"/>
      <c r="D281" s="130"/>
      <c r="F281" s="130"/>
    </row>
    <row r="282" spans="1:6" s="112" customFormat="1">
      <c r="A282" s="113"/>
      <c r="D282" s="130"/>
      <c r="F282" s="130"/>
    </row>
    <row r="283" spans="1:6" s="112" customFormat="1">
      <c r="A283" s="113"/>
      <c r="D283" s="130"/>
      <c r="F283" s="130"/>
    </row>
    <row r="284" spans="1:6" s="112" customFormat="1">
      <c r="A284" s="113"/>
      <c r="D284" s="130"/>
      <c r="F284" s="130"/>
    </row>
    <row r="285" spans="1:6" s="112" customFormat="1">
      <c r="A285" s="113"/>
      <c r="D285" s="130"/>
      <c r="F285" s="130"/>
    </row>
    <row r="286" spans="1:6" s="112" customFormat="1">
      <c r="A286" s="113"/>
      <c r="D286" s="130"/>
      <c r="F286" s="130"/>
    </row>
    <row r="287" spans="1:6" s="112" customFormat="1">
      <c r="A287" s="113"/>
      <c r="D287" s="130"/>
      <c r="F287" s="130"/>
    </row>
    <row r="288" spans="1:6" s="112" customFormat="1">
      <c r="A288" s="113"/>
      <c r="D288" s="130"/>
      <c r="F288" s="130"/>
    </row>
    <row r="289" spans="1:6" s="112" customFormat="1">
      <c r="A289" s="113"/>
      <c r="D289" s="130"/>
      <c r="F289" s="130"/>
    </row>
    <row r="290" spans="1:6" s="112" customFormat="1">
      <c r="A290" s="113"/>
      <c r="D290" s="130"/>
      <c r="F290" s="130"/>
    </row>
    <row r="291" spans="1:6" s="112" customFormat="1">
      <c r="A291" s="113"/>
      <c r="D291" s="130"/>
      <c r="F291" s="130"/>
    </row>
    <row r="292" spans="1:6" s="112" customFormat="1">
      <c r="A292" s="113"/>
      <c r="D292" s="130"/>
      <c r="F292" s="130"/>
    </row>
    <row r="293" spans="1:6" s="112" customFormat="1">
      <c r="A293" s="113"/>
      <c r="D293" s="130"/>
      <c r="F293" s="130"/>
    </row>
    <row r="294" spans="1:6" s="112" customFormat="1">
      <c r="A294" s="113"/>
      <c r="D294" s="130"/>
      <c r="F294" s="130"/>
    </row>
    <row r="295" spans="1:6" s="112" customFormat="1">
      <c r="A295" s="113"/>
      <c r="D295" s="130"/>
      <c r="F295" s="130"/>
    </row>
    <row r="296" spans="1:6" s="112" customFormat="1">
      <c r="A296" s="113"/>
      <c r="D296" s="130"/>
      <c r="F296" s="130"/>
    </row>
    <row r="297" spans="1:6" s="112" customFormat="1">
      <c r="A297" s="113"/>
      <c r="D297" s="130"/>
      <c r="F297" s="130"/>
    </row>
    <row r="298" spans="1:6" s="112" customFormat="1">
      <c r="A298" s="113"/>
      <c r="D298" s="130"/>
      <c r="F298" s="130"/>
    </row>
    <row r="299" spans="1:6" s="112" customFormat="1">
      <c r="A299" s="113"/>
      <c r="D299" s="130"/>
      <c r="F299" s="130"/>
    </row>
    <row r="300" spans="1:6" s="112" customFormat="1">
      <c r="A300" s="113"/>
      <c r="D300" s="130"/>
      <c r="F300" s="130"/>
    </row>
    <row r="301" spans="1:6" s="112" customFormat="1">
      <c r="A301" s="113"/>
      <c r="D301" s="130"/>
      <c r="F301" s="130"/>
    </row>
    <row r="302" spans="1:6" s="112" customFormat="1">
      <c r="A302" s="113"/>
      <c r="D302" s="130"/>
      <c r="F302" s="130"/>
    </row>
    <row r="303" spans="1:6" s="112" customFormat="1">
      <c r="A303" s="113"/>
      <c r="D303" s="130"/>
      <c r="F303" s="130"/>
    </row>
    <row r="304" spans="1:6" s="112" customFormat="1">
      <c r="A304" s="113"/>
      <c r="D304" s="130"/>
      <c r="F304" s="130"/>
    </row>
    <row r="305" spans="1:6" s="112" customFormat="1">
      <c r="A305" s="113"/>
      <c r="D305" s="130"/>
      <c r="F305" s="130"/>
    </row>
    <row r="306" spans="1:6" s="112" customFormat="1">
      <c r="A306" s="113"/>
      <c r="D306" s="130"/>
      <c r="F306" s="130"/>
    </row>
    <row r="307" spans="1:6" s="112" customFormat="1">
      <c r="A307" s="113"/>
      <c r="D307" s="130"/>
      <c r="F307" s="130"/>
    </row>
    <row r="308" spans="1:6" s="112" customFormat="1">
      <c r="A308" s="113"/>
      <c r="D308" s="130"/>
      <c r="F308" s="130"/>
    </row>
    <row r="309" spans="1:6" s="112" customFormat="1">
      <c r="A309" s="113"/>
      <c r="D309" s="130"/>
      <c r="F309" s="130"/>
    </row>
    <row r="310" spans="1:6" s="112" customFormat="1">
      <c r="A310" s="113"/>
      <c r="D310" s="130"/>
      <c r="F310" s="130"/>
    </row>
    <row r="311" spans="1:6" s="112" customFormat="1">
      <c r="A311" s="113"/>
      <c r="D311" s="130"/>
      <c r="F311" s="130"/>
    </row>
    <row r="312" spans="1:6" s="112" customFormat="1">
      <c r="A312" s="113"/>
      <c r="D312" s="130"/>
      <c r="F312" s="130"/>
    </row>
    <row r="313" spans="1:6" s="112" customFormat="1">
      <c r="A313" s="113"/>
      <c r="D313" s="130"/>
      <c r="F313" s="130"/>
    </row>
    <row r="314" spans="1:6" s="112" customFormat="1">
      <c r="A314" s="113"/>
      <c r="D314" s="130"/>
      <c r="F314" s="130"/>
    </row>
    <row r="315" spans="1:6" s="112" customFormat="1">
      <c r="A315" s="113"/>
      <c r="D315" s="130"/>
      <c r="F315" s="130"/>
    </row>
    <row r="316" spans="1:6" s="112" customFormat="1">
      <c r="A316" s="113"/>
      <c r="D316" s="130"/>
      <c r="F316" s="130"/>
    </row>
    <row r="317" spans="1:6" s="112" customFormat="1">
      <c r="A317" s="113"/>
      <c r="D317" s="130"/>
      <c r="F317" s="130"/>
    </row>
    <row r="318" spans="1:6" s="112" customFormat="1">
      <c r="A318" s="113"/>
      <c r="D318" s="130"/>
      <c r="F318" s="130"/>
    </row>
    <row r="319" spans="1:6" s="112" customFormat="1">
      <c r="A319" s="113"/>
      <c r="D319" s="130"/>
      <c r="F319" s="130"/>
    </row>
    <row r="320" spans="1:6" s="112" customFormat="1">
      <c r="A320" s="113"/>
      <c r="D320" s="130"/>
      <c r="F320" s="130"/>
    </row>
    <row r="321" spans="1:6" s="112" customFormat="1">
      <c r="A321" s="113"/>
      <c r="D321" s="130"/>
      <c r="F321" s="130"/>
    </row>
    <row r="322" spans="1:6" s="112" customFormat="1">
      <c r="A322" s="113"/>
      <c r="D322" s="130"/>
      <c r="F322" s="130"/>
    </row>
    <row r="323" spans="1:6" s="112" customFormat="1">
      <c r="A323" s="113"/>
      <c r="D323" s="130"/>
      <c r="F323" s="130"/>
    </row>
    <row r="324" spans="1:6" s="112" customFormat="1">
      <c r="A324" s="113"/>
      <c r="D324" s="130"/>
      <c r="F324" s="130"/>
    </row>
    <row r="325" spans="1:6" s="112" customFormat="1">
      <c r="A325" s="113"/>
      <c r="D325" s="130"/>
      <c r="F325" s="130"/>
    </row>
    <row r="326" spans="1:6" s="112" customFormat="1">
      <c r="A326" s="113"/>
      <c r="D326" s="130"/>
      <c r="F326" s="130"/>
    </row>
    <row r="327" spans="1:6" s="112" customFormat="1">
      <c r="A327" s="113"/>
      <c r="D327" s="130"/>
      <c r="F327" s="130"/>
    </row>
    <row r="328" spans="1:6" s="112" customFormat="1">
      <c r="A328" s="113"/>
      <c r="D328" s="130"/>
      <c r="F328" s="130"/>
    </row>
    <row r="329" spans="1:6" s="112" customFormat="1">
      <c r="A329" s="113"/>
      <c r="D329" s="130"/>
      <c r="F329" s="130"/>
    </row>
    <row r="330" spans="1:6" s="112" customFormat="1">
      <c r="A330" s="113"/>
      <c r="D330" s="130"/>
      <c r="F330" s="130"/>
    </row>
    <row r="331" spans="1:6" s="112" customFormat="1">
      <c r="A331" s="113"/>
      <c r="D331" s="130"/>
      <c r="F331" s="130"/>
    </row>
    <row r="332" spans="1:6" s="112" customFormat="1">
      <c r="A332" s="113"/>
      <c r="D332" s="130"/>
      <c r="F332" s="130"/>
    </row>
    <row r="333" spans="1:6" s="112" customFormat="1">
      <c r="A333" s="113"/>
      <c r="D333" s="130"/>
      <c r="F333" s="130"/>
    </row>
    <row r="334" spans="1:6" s="112" customFormat="1">
      <c r="A334" s="113"/>
      <c r="D334" s="130"/>
      <c r="F334" s="130"/>
    </row>
    <row r="335" spans="1:6" s="112" customFormat="1">
      <c r="A335" s="113"/>
      <c r="D335" s="130"/>
      <c r="F335" s="130"/>
    </row>
    <row r="336" spans="1:6" s="112" customFormat="1">
      <c r="A336" s="113"/>
      <c r="D336" s="130"/>
      <c r="F336" s="130"/>
    </row>
    <row r="337" spans="1:6" s="112" customFormat="1">
      <c r="A337" s="113"/>
      <c r="D337" s="130"/>
      <c r="F337" s="130"/>
    </row>
    <row r="338" spans="1:6" s="112" customFormat="1">
      <c r="A338" s="113"/>
      <c r="D338" s="130"/>
      <c r="F338" s="130"/>
    </row>
    <row r="339" spans="1:6" s="112" customFormat="1">
      <c r="A339" s="113"/>
      <c r="D339" s="130"/>
      <c r="F339" s="130"/>
    </row>
    <row r="340" spans="1:6" s="112" customFormat="1">
      <c r="A340" s="113"/>
      <c r="D340" s="130"/>
      <c r="F340" s="130"/>
    </row>
    <row r="341" spans="1:6" s="112" customFormat="1">
      <c r="A341" s="113"/>
      <c r="D341" s="130"/>
      <c r="F341" s="130"/>
    </row>
    <row r="342" spans="1:6" s="112" customFormat="1">
      <c r="A342" s="113"/>
      <c r="D342" s="130"/>
      <c r="F342" s="130"/>
    </row>
    <row r="343" spans="1:6" s="112" customFormat="1">
      <c r="A343" s="113"/>
      <c r="D343" s="130"/>
      <c r="F343" s="130"/>
    </row>
    <row r="344" spans="1:6" s="112" customFormat="1">
      <c r="A344" s="113"/>
      <c r="D344" s="130"/>
      <c r="F344" s="130"/>
    </row>
    <row r="345" spans="1:6" s="112" customFormat="1">
      <c r="A345" s="113"/>
      <c r="D345" s="130"/>
      <c r="F345" s="130"/>
    </row>
    <row r="346" spans="1:6" s="112" customFormat="1">
      <c r="A346" s="113"/>
      <c r="D346" s="130"/>
      <c r="F346" s="130"/>
    </row>
    <row r="347" spans="1:6" s="112" customFormat="1">
      <c r="A347" s="113"/>
      <c r="D347" s="130"/>
      <c r="F347" s="130"/>
    </row>
    <row r="348" spans="1:6" s="112" customFormat="1">
      <c r="A348" s="113"/>
      <c r="D348" s="130"/>
      <c r="F348" s="130"/>
    </row>
    <row r="349" spans="1:6" s="112" customFormat="1">
      <c r="A349" s="113"/>
      <c r="D349" s="130"/>
      <c r="F349" s="130"/>
    </row>
    <row r="350" spans="1:6" s="112" customFormat="1">
      <c r="A350" s="113"/>
      <c r="D350" s="130"/>
      <c r="F350" s="130"/>
    </row>
    <row r="351" spans="1:6" s="112" customFormat="1">
      <c r="A351" s="113"/>
      <c r="D351" s="130"/>
      <c r="F351" s="130"/>
    </row>
    <row r="352" spans="1:6" s="112" customFormat="1">
      <c r="A352" s="113"/>
      <c r="D352" s="130"/>
      <c r="F352" s="130"/>
    </row>
    <row r="353" spans="1:6" s="112" customFormat="1">
      <c r="A353" s="113"/>
      <c r="D353" s="130"/>
      <c r="F353" s="130"/>
    </row>
    <row r="354" spans="1:6" s="112" customFormat="1">
      <c r="A354" s="113"/>
      <c r="D354" s="130"/>
      <c r="F354" s="130"/>
    </row>
    <row r="355" spans="1:6" s="112" customFormat="1">
      <c r="A355" s="113"/>
      <c r="D355" s="130"/>
      <c r="F355" s="130"/>
    </row>
    <row r="356" spans="1:6" s="112" customFormat="1">
      <c r="A356" s="113"/>
      <c r="D356" s="130"/>
      <c r="F356" s="130"/>
    </row>
    <row r="357" spans="1:6" s="112" customFormat="1">
      <c r="A357" s="113"/>
      <c r="D357" s="130"/>
      <c r="F357" s="130"/>
    </row>
    <row r="358" spans="1:6" s="112" customFormat="1">
      <c r="A358" s="113"/>
      <c r="D358" s="130"/>
      <c r="F358" s="130"/>
    </row>
    <row r="359" spans="1:6" s="112" customFormat="1">
      <c r="A359" s="113"/>
      <c r="D359" s="130"/>
      <c r="F359" s="130"/>
    </row>
    <row r="360" spans="1:6" s="112" customFormat="1">
      <c r="A360" s="113"/>
      <c r="D360" s="130"/>
      <c r="F360" s="130"/>
    </row>
    <row r="361" spans="1:6" s="112" customFormat="1">
      <c r="A361" s="113"/>
      <c r="D361" s="130"/>
      <c r="F361" s="130"/>
    </row>
    <row r="362" spans="1:6" s="112" customFormat="1">
      <c r="A362" s="113"/>
      <c r="D362" s="130"/>
      <c r="F362" s="130"/>
    </row>
    <row r="363" spans="1:6" s="112" customFormat="1">
      <c r="A363" s="113"/>
      <c r="D363" s="130"/>
      <c r="F363" s="130"/>
    </row>
    <row r="364" spans="1:6" s="112" customFormat="1">
      <c r="A364" s="113"/>
      <c r="D364" s="130"/>
      <c r="F364" s="130"/>
    </row>
    <row r="365" spans="1:6" s="112" customFormat="1">
      <c r="A365" s="113"/>
      <c r="D365" s="130"/>
      <c r="F365" s="130"/>
    </row>
    <row r="366" spans="1:6" s="112" customFormat="1">
      <c r="A366" s="113"/>
      <c r="D366" s="130"/>
      <c r="F366" s="130"/>
    </row>
    <row r="367" spans="1:6" s="112" customFormat="1">
      <c r="A367" s="113"/>
      <c r="D367" s="130"/>
      <c r="F367" s="130"/>
    </row>
    <row r="368" spans="1:6" s="112" customFormat="1">
      <c r="A368" s="113"/>
      <c r="D368" s="130"/>
      <c r="F368" s="130"/>
    </row>
    <row r="369" spans="1:6" s="112" customFormat="1">
      <c r="A369" s="113"/>
      <c r="D369" s="130"/>
      <c r="F369" s="130"/>
    </row>
    <row r="370" spans="1:6" s="112" customFormat="1">
      <c r="A370" s="113"/>
      <c r="D370" s="130"/>
      <c r="F370" s="130"/>
    </row>
    <row r="371" spans="1:6" s="112" customFormat="1">
      <c r="A371" s="113"/>
      <c r="D371" s="130"/>
      <c r="F371" s="130"/>
    </row>
    <row r="372" spans="1:6" s="112" customFormat="1">
      <c r="A372" s="113"/>
      <c r="D372" s="130"/>
      <c r="F372" s="130"/>
    </row>
    <row r="373" spans="1:6" s="112" customFormat="1">
      <c r="A373" s="113"/>
      <c r="D373" s="130"/>
      <c r="F373" s="130"/>
    </row>
    <row r="374" spans="1:6" s="112" customFormat="1">
      <c r="A374" s="113"/>
      <c r="D374" s="130"/>
      <c r="F374" s="130"/>
    </row>
    <row r="375" spans="1:6" s="112" customFormat="1">
      <c r="A375" s="113"/>
      <c r="D375" s="130"/>
      <c r="F375" s="130"/>
    </row>
    <row r="376" spans="1:6" s="112" customFormat="1">
      <c r="A376" s="113"/>
      <c r="D376" s="130"/>
      <c r="F376" s="130"/>
    </row>
    <row r="377" spans="1:6" s="112" customFormat="1">
      <c r="A377" s="113"/>
      <c r="D377" s="130"/>
      <c r="F377" s="130"/>
    </row>
    <row r="378" spans="1:6" s="112" customFormat="1">
      <c r="A378" s="113"/>
      <c r="D378" s="130"/>
      <c r="F378" s="130"/>
    </row>
    <row r="379" spans="1:6" s="112" customFormat="1">
      <c r="A379" s="113"/>
      <c r="D379" s="130"/>
      <c r="F379" s="130"/>
    </row>
    <row r="380" spans="1:6" s="112" customFormat="1">
      <c r="A380" s="113"/>
      <c r="D380" s="130"/>
      <c r="F380" s="130"/>
    </row>
    <row r="381" spans="1:6" s="112" customFormat="1">
      <c r="A381" s="113"/>
      <c r="D381" s="130"/>
      <c r="F381" s="130"/>
    </row>
    <row r="382" spans="1:6" s="112" customFormat="1">
      <c r="A382" s="113"/>
      <c r="D382" s="130"/>
      <c r="F382" s="130"/>
    </row>
    <row r="383" spans="1:6" s="112" customFormat="1">
      <c r="A383" s="113"/>
      <c r="D383" s="130"/>
      <c r="F383" s="130"/>
    </row>
    <row r="384" spans="1:6" s="112" customFormat="1">
      <c r="A384" s="113"/>
      <c r="D384" s="130"/>
      <c r="F384" s="130"/>
    </row>
    <row r="385" spans="1:6" s="112" customFormat="1">
      <c r="A385" s="113"/>
      <c r="D385" s="130"/>
      <c r="F385" s="130"/>
    </row>
    <row r="386" spans="1:6" s="112" customFormat="1">
      <c r="A386" s="113"/>
      <c r="D386" s="130"/>
      <c r="F386" s="130"/>
    </row>
    <row r="387" spans="1:6" s="112" customFormat="1">
      <c r="A387" s="113"/>
      <c r="D387" s="130"/>
      <c r="F387" s="130"/>
    </row>
    <row r="388" spans="1:6" s="112" customFormat="1">
      <c r="A388" s="113"/>
      <c r="D388" s="130"/>
      <c r="F388" s="130"/>
    </row>
    <row r="389" spans="1:6" s="112" customFormat="1">
      <c r="A389" s="113"/>
      <c r="D389" s="130"/>
      <c r="F389" s="130"/>
    </row>
    <row r="390" spans="1:6" s="112" customFormat="1">
      <c r="A390" s="113"/>
      <c r="D390" s="130"/>
      <c r="F390" s="130"/>
    </row>
    <row r="391" spans="1:6" s="112" customFormat="1">
      <c r="A391" s="113"/>
      <c r="D391" s="130"/>
      <c r="F391" s="130"/>
    </row>
    <row r="392" spans="1:6" s="112" customFormat="1">
      <c r="A392" s="113"/>
      <c r="D392" s="130"/>
      <c r="F392" s="130"/>
    </row>
    <row r="393" spans="1:6" s="112" customFormat="1">
      <c r="A393" s="113"/>
      <c r="D393" s="130"/>
      <c r="F393" s="130"/>
    </row>
    <row r="394" spans="1:6" s="112" customFormat="1">
      <c r="A394" s="113"/>
      <c r="D394" s="130"/>
      <c r="F394" s="130"/>
    </row>
    <row r="395" spans="1:6" s="112" customFormat="1">
      <c r="A395" s="113"/>
      <c r="D395" s="130"/>
      <c r="F395" s="130"/>
    </row>
    <row r="396" spans="1:6" s="112" customFormat="1">
      <c r="A396" s="113"/>
      <c r="D396" s="130"/>
      <c r="F396" s="130"/>
    </row>
    <row r="397" spans="1:6" s="112" customFormat="1">
      <c r="A397" s="113"/>
      <c r="D397" s="130"/>
      <c r="F397" s="130"/>
    </row>
    <row r="398" spans="1:6" s="112" customFormat="1">
      <c r="A398" s="113"/>
      <c r="D398" s="130"/>
      <c r="F398" s="130"/>
    </row>
    <row r="399" spans="1:6" s="112" customFormat="1">
      <c r="A399" s="113"/>
      <c r="D399" s="130"/>
      <c r="F399" s="130"/>
    </row>
    <row r="400" spans="1:6" s="112" customFormat="1">
      <c r="A400" s="113"/>
      <c r="D400" s="130"/>
      <c r="F400" s="130"/>
    </row>
    <row r="401" spans="1:6" s="112" customFormat="1">
      <c r="A401" s="113"/>
      <c r="D401" s="130"/>
      <c r="F401" s="130"/>
    </row>
    <row r="402" spans="1:6" s="112" customFormat="1">
      <c r="A402" s="113"/>
      <c r="D402" s="130"/>
      <c r="F402" s="130"/>
    </row>
    <row r="403" spans="1:6" s="112" customFormat="1">
      <c r="A403" s="113"/>
      <c r="D403" s="130"/>
      <c r="F403" s="130"/>
    </row>
    <row r="404" spans="1:6" s="112" customFormat="1">
      <c r="A404" s="113"/>
      <c r="D404" s="130"/>
      <c r="F404" s="130"/>
    </row>
    <row r="405" spans="1:6" s="112" customFormat="1">
      <c r="A405" s="113"/>
      <c r="D405" s="130"/>
      <c r="F405" s="130"/>
    </row>
    <row r="406" spans="1:6" s="112" customFormat="1">
      <c r="A406" s="113"/>
      <c r="D406" s="130"/>
      <c r="F406" s="130"/>
    </row>
    <row r="407" spans="1:6" s="112" customFormat="1">
      <c r="A407" s="113"/>
      <c r="D407" s="130"/>
      <c r="F407" s="130"/>
    </row>
    <row r="408" spans="1:6" s="112" customFormat="1">
      <c r="A408" s="113"/>
      <c r="D408" s="130"/>
      <c r="F408" s="130"/>
    </row>
    <row r="409" spans="1:6" s="112" customFormat="1">
      <c r="A409" s="113"/>
      <c r="D409" s="130"/>
      <c r="F409" s="130"/>
    </row>
    <row r="410" spans="1:6" s="112" customFormat="1">
      <c r="A410" s="113"/>
      <c r="D410" s="130"/>
      <c r="F410" s="130"/>
    </row>
    <row r="411" spans="1:6" s="112" customFormat="1">
      <c r="A411" s="113"/>
      <c r="D411" s="130"/>
      <c r="F411" s="130"/>
    </row>
    <row r="412" spans="1:6" s="112" customFormat="1">
      <c r="A412" s="113"/>
      <c r="D412" s="130"/>
      <c r="F412" s="130"/>
    </row>
    <row r="413" spans="1:6" s="112" customFormat="1">
      <c r="A413" s="113"/>
      <c r="D413" s="130"/>
      <c r="F413" s="130"/>
    </row>
    <row r="414" spans="1:6" s="112" customFormat="1">
      <c r="A414" s="113"/>
      <c r="D414" s="130"/>
      <c r="F414" s="130"/>
    </row>
    <row r="415" spans="1:6" s="112" customFormat="1">
      <c r="A415" s="113"/>
      <c r="D415" s="130"/>
      <c r="F415" s="130"/>
    </row>
    <row r="416" spans="1:6" s="112" customFormat="1">
      <c r="A416" s="113"/>
      <c r="D416" s="130"/>
      <c r="F416" s="130"/>
    </row>
    <row r="417" spans="1:6" s="112" customFormat="1">
      <c r="A417" s="113"/>
      <c r="D417" s="130"/>
      <c r="F417" s="130"/>
    </row>
    <row r="418" spans="1:6" s="112" customFormat="1">
      <c r="A418" s="113"/>
      <c r="D418" s="130"/>
      <c r="F418" s="130"/>
    </row>
    <row r="419" spans="1:6" s="112" customFormat="1">
      <c r="A419" s="113"/>
      <c r="D419" s="130"/>
      <c r="F419" s="130"/>
    </row>
    <row r="420" spans="1:6" s="112" customFormat="1">
      <c r="A420" s="113"/>
      <c r="D420" s="130"/>
      <c r="F420" s="130"/>
    </row>
    <row r="421" spans="1:6" s="112" customFormat="1">
      <c r="A421" s="113"/>
      <c r="D421" s="130"/>
      <c r="F421" s="130"/>
    </row>
    <row r="422" spans="1:6" s="112" customFormat="1">
      <c r="A422" s="113"/>
      <c r="D422" s="130"/>
      <c r="F422" s="130"/>
    </row>
    <row r="423" spans="1:6" s="112" customFormat="1">
      <c r="A423" s="113"/>
      <c r="D423" s="130"/>
      <c r="F423" s="130"/>
    </row>
    <row r="424" spans="1:6" s="112" customFormat="1">
      <c r="A424" s="113"/>
      <c r="D424" s="130"/>
      <c r="F424" s="130"/>
    </row>
    <row r="425" spans="1:6" s="112" customFormat="1">
      <c r="A425" s="113"/>
      <c r="D425" s="130"/>
      <c r="F425" s="130"/>
    </row>
    <row r="426" spans="1:6" s="112" customFormat="1">
      <c r="A426" s="113"/>
      <c r="D426" s="130"/>
      <c r="F426" s="130"/>
    </row>
    <row r="427" spans="1:6" s="112" customFormat="1">
      <c r="A427" s="113"/>
      <c r="D427" s="130"/>
      <c r="F427" s="130"/>
    </row>
    <row r="428" spans="1:6" s="112" customFormat="1">
      <c r="A428" s="113"/>
      <c r="D428" s="130"/>
      <c r="F428" s="130"/>
    </row>
    <row r="429" spans="1:6" s="112" customFormat="1">
      <c r="A429" s="113"/>
      <c r="D429" s="130"/>
      <c r="F429" s="130"/>
    </row>
    <row r="430" spans="1:6" s="112" customFormat="1">
      <c r="A430" s="113"/>
      <c r="D430" s="130"/>
      <c r="F430" s="130"/>
    </row>
    <row r="431" spans="1:6" s="112" customFormat="1">
      <c r="A431" s="113"/>
      <c r="D431" s="130"/>
      <c r="F431" s="130"/>
    </row>
    <row r="432" spans="1:6" s="112" customFormat="1">
      <c r="A432" s="113"/>
      <c r="D432" s="130"/>
      <c r="F432" s="130"/>
    </row>
    <row r="433" spans="1:6" s="112" customFormat="1">
      <c r="A433" s="113"/>
      <c r="D433" s="130"/>
      <c r="F433" s="130"/>
    </row>
    <row r="434" spans="1:6" s="112" customFormat="1">
      <c r="A434" s="113"/>
      <c r="D434" s="130"/>
      <c r="F434" s="130"/>
    </row>
    <row r="435" spans="1:6" s="112" customFormat="1">
      <c r="A435" s="113"/>
      <c r="D435" s="130"/>
      <c r="F435" s="130"/>
    </row>
    <row r="436" spans="1:6" s="112" customFormat="1">
      <c r="A436" s="113"/>
      <c r="D436" s="130"/>
      <c r="F436" s="130"/>
    </row>
    <row r="437" spans="1:6" s="112" customFormat="1">
      <c r="A437" s="113"/>
      <c r="D437" s="130"/>
      <c r="F437" s="130"/>
    </row>
    <row r="438" spans="1:6" s="112" customFormat="1">
      <c r="A438" s="113"/>
      <c r="D438" s="130"/>
      <c r="F438" s="130"/>
    </row>
    <row r="439" spans="1:6" s="112" customFormat="1">
      <c r="A439" s="113"/>
      <c r="D439" s="130"/>
      <c r="F439" s="130"/>
    </row>
    <row r="440" spans="1:6" s="112" customFormat="1">
      <c r="A440" s="113"/>
      <c r="D440" s="130"/>
      <c r="F440" s="130"/>
    </row>
    <row r="441" spans="1:6" s="112" customFormat="1">
      <c r="A441" s="113"/>
      <c r="D441" s="130"/>
      <c r="F441" s="130"/>
    </row>
    <row r="442" spans="1:6" s="112" customFormat="1">
      <c r="A442" s="113"/>
      <c r="D442" s="130"/>
      <c r="F442" s="130"/>
    </row>
    <row r="443" spans="1:6" s="112" customFormat="1">
      <c r="A443" s="113"/>
      <c r="D443" s="130"/>
      <c r="F443" s="130"/>
    </row>
    <row r="444" spans="1:6" s="112" customFormat="1">
      <c r="A444" s="113"/>
      <c r="D444" s="130"/>
      <c r="F444" s="130"/>
    </row>
    <row r="445" spans="1:6" s="112" customFormat="1">
      <c r="A445" s="113"/>
      <c r="D445" s="130"/>
      <c r="F445" s="130"/>
    </row>
    <row r="446" spans="1:6" s="112" customFormat="1">
      <c r="A446" s="113"/>
      <c r="D446" s="130"/>
      <c r="F446" s="130"/>
    </row>
    <row r="447" spans="1:6" s="112" customFormat="1">
      <c r="A447" s="113"/>
      <c r="D447" s="130"/>
      <c r="F447" s="130"/>
    </row>
    <row r="448" spans="1:6" s="112" customFormat="1">
      <c r="A448" s="113"/>
      <c r="D448" s="130"/>
      <c r="F448" s="130"/>
    </row>
    <row r="449" spans="1:6" s="112" customFormat="1">
      <c r="A449" s="113"/>
      <c r="D449" s="130"/>
      <c r="F449" s="130"/>
    </row>
    <row r="450" spans="1:6" s="112" customFormat="1">
      <c r="A450" s="113"/>
      <c r="D450" s="130"/>
      <c r="F450" s="130"/>
    </row>
    <row r="451" spans="1:6" s="112" customFormat="1">
      <c r="A451" s="113"/>
      <c r="D451" s="130"/>
      <c r="F451" s="130"/>
    </row>
    <row r="452" spans="1:6" s="112" customFormat="1">
      <c r="A452" s="113"/>
      <c r="D452" s="130"/>
      <c r="F452" s="130"/>
    </row>
    <row r="453" spans="1:6" s="112" customFormat="1">
      <c r="A453" s="113"/>
      <c r="D453" s="130"/>
      <c r="F453" s="130"/>
    </row>
    <row r="454" spans="1:6" s="112" customFormat="1">
      <c r="A454" s="113"/>
      <c r="D454" s="130"/>
      <c r="F454" s="130"/>
    </row>
    <row r="455" spans="1:6" s="112" customFormat="1">
      <c r="A455" s="113"/>
      <c r="D455" s="130"/>
      <c r="F455" s="130"/>
    </row>
    <row r="456" spans="1:6" s="112" customFormat="1">
      <c r="A456" s="113"/>
      <c r="D456" s="130"/>
      <c r="F456" s="130"/>
    </row>
    <row r="457" spans="1:6" s="112" customFormat="1">
      <c r="A457" s="113"/>
      <c r="D457" s="130"/>
      <c r="F457" s="130"/>
    </row>
    <row r="458" spans="1:6" s="112" customFormat="1">
      <c r="A458" s="113"/>
      <c r="D458" s="130"/>
      <c r="F458" s="130"/>
    </row>
    <row r="459" spans="1:6" s="112" customFormat="1">
      <c r="A459" s="113"/>
      <c r="D459" s="130"/>
      <c r="F459" s="130"/>
    </row>
    <row r="460" spans="1:6" s="112" customFormat="1">
      <c r="A460" s="113"/>
      <c r="D460" s="130"/>
      <c r="F460" s="130"/>
    </row>
    <row r="461" spans="1:6" s="112" customFormat="1">
      <c r="A461" s="113"/>
      <c r="D461" s="130"/>
      <c r="F461" s="130"/>
    </row>
    <row r="462" spans="1:6" s="112" customFormat="1">
      <c r="A462" s="113"/>
      <c r="D462" s="130"/>
      <c r="F462" s="130"/>
    </row>
    <row r="463" spans="1:6" s="112" customFormat="1">
      <c r="A463" s="113"/>
      <c r="D463" s="130"/>
      <c r="F463" s="130"/>
    </row>
    <row r="464" spans="1:6" s="112" customFormat="1">
      <c r="A464" s="113"/>
      <c r="D464" s="130"/>
      <c r="F464" s="130"/>
    </row>
    <row r="465" spans="1:6" s="112" customFormat="1">
      <c r="A465" s="113"/>
      <c r="D465" s="130"/>
      <c r="F465" s="130"/>
    </row>
    <row r="466" spans="1:6" s="112" customFormat="1">
      <c r="A466" s="113"/>
      <c r="D466" s="130"/>
      <c r="F466" s="130"/>
    </row>
    <row r="467" spans="1:6" s="112" customFormat="1">
      <c r="A467" s="113"/>
      <c r="D467" s="130"/>
      <c r="F467" s="130"/>
    </row>
    <row r="468" spans="1:6" s="112" customFormat="1">
      <c r="A468" s="113"/>
      <c r="D468" s="130"/>
      <c r="F468" s="130"/>
    </row>
    <row r="469" spans="1:6" s="112" customFormat="1">
      <c r="A469" s="113"/>
      <c r="D469" s="130"/>
      <c r="F469" s="130"/>
    </row>
    <row r="470" spans="1:6" s="112" customFormat="1">
      <c r="A470" s="113"/>
      <c r="D470" s="130"/>
      <c r="F470" s="130"/>
    </row>
    <row r="471" spans="1:6" s="112" customFormat="1">
      <c r="A471" s="113"/>
      <c r="D471" s="130"/>
      <c r="F471" s="130"/>
    </row>
    <row r="472" spans="1:6" s="112" customFormat="1">
      <c r="A472" s="113"/>
      <c r="D472" s="130"/>
      <c r="F472" s="130"/>
    </row>
    <row r="473" spans="1:6" s="112" customFormat="1">
      <c r="A473" s="113"/>
      <c r="D473" s="130"/>
      <c r="F473" s="130"/>
    </row>
    <row r="474" spans="1:6" s="112" customFormat="1">
      <c r="A474" s="113"/>
      <c r="D474" s="130"/>
      <c r="F474" s="130"/>
    </row>
    <row r="475" spans="1:6" s="112" customFormat="1">
      <c r="A475" s="113"/>
      <c r="D475" s="130"/>
      <c r="F475" s="130"/>
    </row>
    <row r="476" spans="1:6" s="112" customFormat="1">
      <c r="A476" s="113"/>
      <c r="D476" s="130"/>
      <c r="F476" s="130"/>
    </row>
    <row r="477" spans="1:6" s="112" customFormat="1">
      <c r="A477" s="113"/>
      <c r="D477" s="130"/>
      <c r="F477" s="130"/>
    </row>
    <row r="478" spans="1:6" s="112" customFormat="1">
      <c r="A478" s="113"/>
      <c r="D478" s="130"/>
      <c r="F478" s="130"/>
    </row>
    <row r="479" spans="1:6" s="112" customFormat="1">
      <c r="A479" s="113"/>
      <c r="D479" s="130"/>
      <c r="F479" s="130"/>
    </row>
    <row r="480" spans="1:6" s="112" customFormat="1">
      <c r="A480" s="113"/>
      <c r="D480" s="130"/>
      <c r="F480" s="130"/>
    </row>
    <row r="481" spans="1:6" s="112" customFormat="1">
      <c r="A481" s="113"/>
      <c r="D481" s="130"/>
      <c r="F481" s="130"/>
    </row>
    <row r="482" spans="1:6" s="112" customFormat="1">
      <c r="A482" s="113"/>
      <c r="D482" s="130"/>
      <c r="F482" s="130"/>
    </row>
    <row r="483" spans="1:6" s="112" customFormat="1">
      <c r="A483" s="113"/>
      <c r="D483" s="130"/>
      <c r="F483" s="130"/>
    </row>
    <row r="484" spans="1:6" s="112" customFormat="1">
      <c r="A484" s="113"/>
      <c r="D484" s="130"/>
      <c r="F484" s="130"/>
    </row>
    <row r="485" spans="1:6" s="112" customFormat="1">
      <c r="A485" s="113"/>
      <c r="D485" s="130"/>
      <c r="F485" s="130"/>
    </row>
    <row r="486" spans="1:6" s="112" customFormat="1">
      <c r="A486" s="113"/>
      <c r="D486" s="130"/>
      <c r="F486" s="130"/>
    </row>
    <row r="487" spans="1:6" s="112" customFormat="1">
      <c r="A487" s="113"/>
      <c r="D487" s="130"/>
      <c r="F487" s="130"/>
    </row>
    <row r="488" spans="1:6" s="112" customFormat="1">
      <c r="A488" s="113"/>
      <c r="D488" s="130"/>
      <c r="F488" s="130"/>
    </row>
    <row r="489" spans="1:6" s="112" customFormat="1">
      <c r="A489" s="113"/>
      <c r="D489" s="130"/>
      <c r="F489" s="130"/>
    </row>
    <row r="490" spans="1:6" s="112" customFormat="1">
      <c r="A490" s="113"/>
      <c r="D490" s="130"/>
      <c r="F490" s="130"/>
    </row>
    <row r="491" spans="1:6" s="112" customFormat="1">
      <c r="A491" s="113"/>
      <c r="D491" s="130"/>
      <c r="F491" s="130"/>
    </row>
    <row r="492" spans="1:6" s="112" customFormat="1">
      <c r="A492" s="113"/>
      <c r="D492" s="130"/>
      <c r="F492" s="130"/>
    </row>
    <row r="493" spans="1:6" s="112" customFormat="1">
      <c r="A493" s="113"/>
      <c r="D493" s="130"/>
      <c r="F493" s="130"/>
    </row>
    <row r="494" spans="1:6" s="112" customFormat="1">
      <c r="A494" s="113"/>
      <c r="D494" s="130"/>
      <c r="F494" s="130"/>
    </row>
    <row r="495" spans="1:6" s="112" customFormat="1">
      <c r="A495" s="113"/>
      <c r="D495" s="130"/>
      <c r="F495" s="130"/>
    </row>
    <row r="496" spans="1:6" s="112" customFormat="1">
      <c r="A496" s="113"/>
      <c r="D496" s="130"/>
      <c r="F496" s="130"/>
    </row>
    <row r="497" spans="1:6" s="112" customFormat="1">
      <c r="A497" s="113"/>
      <c r="D497" s="130"/>
      <c r="F497" s="130"/>
    </row>
    <row r="498" spans="1:6" s="112" customFormat="1">
      <c r="A498" s="113"/>
      <c r="D498" s="130"/>
      <c r="F498" s="130"/>
    </row>
    <row r="499" spans="1:6" s="112" customFormat="1">
      <c r="A499" s="113"/>
      <c r="D499" s="130"/>
      <c r="F499" s="130"/>
    </row>
    <row r="500" spans="1:6" s="112" customFormat="1">
      <c r="A500" s="113"/>
      <c r="D500" s="130"/>
      <c r="F500" s="130"/>
    </row>
    <row r="501" spans="1:6" s="112" customFormat="1">
      <c r="A501" s="113"/>
      <c r="D501" s="130"/>
      <c r="F501" s="130"/>
    </row>
    <row r="502" spans="1:6" s="112" customFormat="1">
      <c r="A502" s="113"/>
      <c r="D502" s="130"/>
      <c r="F502" s="130"/>
    </row>
    <row r="503" spans="1:6" s="112" customFormat="1">
      <c r="A503" s="113"/>
      <c r="D503" s="130"/>
      <c r="F503" s="130"/>
    </row>
    <row r="504" spans="1:6" s="112" customFormat="1">
      <c r="A504" s="113"/>
      <c r="D504" s="130"/>
      <c r="F504" s="130"/>
    </row>
    <row r="505" spans="1:6" s="112" customFormat="1">
      <c r="A505" s="113"/>
      <c r="D505" s="130"/>
      <c r="F505" s="130"/>
    </row>
    <row r="506" spans="1:6" s="112" customFormat="1">
      <c r="A506" s="113"/>
      <c r="D506" s="130"/>
      <c r="F506" s="130"/>
    </row>
    <row r="507" spans="1:6" s="112" customFormat="1">
      <c r="A507" s="113"/>
      <c r="D507" s="130"/>
      <c r="F507" s="130"/>
    </row>
    <row r="508" spans="1:6" s="112" customFormat="1">
      <c r="A508" s="113"/>
      <c r="D508" s="130"/>
      <c r="F508" s="130"/>
    </row>
    <row r="509" spans="1:6" s="112" customFormat="1">
      <c r="A509" s="113"/>
      <c r="D509" s="130"/>
      <c r="F509" s="130"/>
    </row>
    <row r="510" spans="1:6" s="112" customFormat="1">
      <c r="A510" s="113"/>
      <c r="D510" s="130"/>
      <c r="F510" s="130"/>
    </row>
    <row r="511" spans="1:6" s="112" customFormat="1">
      <c r="A511" s="113"/>
      <c r="D511" s="130"/>
      <c r="F511" s="130"/>
    </row>
    <row r="512" spans="1:6" s="112" customFormat="1">
      <c r="A512" s="113"/>
      <c r="D512" s="130"/>
      <c r="F512" s="130"/>
    </row>
    <row r="513" spans="1:6" s="112" customFormat="1">
      <c r="A513" s="113"/>
      <c r="D513" s="130"/>
      <c r="F513" s="130"/>
    </row>
    <row r="514" spans="1:6" s="112" customFormat="1">
      <c r="A514" s="113"/>
      <c r="D514" s="130"/>
      <c r="F514" s="130"/>
    </row>
    <row r="515" spans="1:6" s="112" customFormat="1">
      <c r="A515" s="113"/>
      <c r="D515" s="130"/>
      <c r="F515" s="130"/>
    </row>
    <row r="516" spans="1:6" s="112" customFormat="1">
      <c r="A516" s="113"/>
      <c r="D516" s="130"/>
      <c r="F516" s="130"/>
    </row>
    <row r="517" spans="1:6" s="112" customFormat="1">
      <c r="A517" s="113"/>
      <c r="D517" s="130"/>
      <c r="F517" s="130"/>
    </row>
    <row r="518" spans="1:6" s="112" customFormat="1">
      <c r="A518" s="113"/>
      <c r="D518" s="130"/>
      <c r="F518" s="130"/>
    </row>
    <row r="519" spans="1:6" s="112" customFormat="1">
      <c r="A519" s="113"/>
      <c r="D519" s="130"/>
      <c r="F519" s="130"/>
    </row>
    <row r="520" spans="1:6" s="112" customFormat="1">
      <c r="A520" s="113"/>
      <c r="D520" s="130"/>
      <c r="F520" s="130"/>
    </row>
    <row r="521" spans="1:6" s="112" customFormat="1">
      <c r="A521" s="113"/>
      <c r="D521" s="130"/>
      <c r="F521" s="130"/>
    </row>
    <row r="522" spans="1:6" s="112" customFormat="1">
      <c r="A522" s="113"/>
      <c r="D522" s="130"/>
      <c r="F522" s="130"/>
    </row>
    <row r="523" spans="1:6" s="112" customFormat="1">
      <c r="A523" s="113"/>
      <c r="D523" s="130"/>
      <c r="F523" s="130"/>
    </row>
    <row r="524" spans="1:6" s="112" customFormat="1">
      <c r="A524" s="113"/>
      <c r="D524" s="130"/>
      <c r="F524" s="130"/>
    </row>
    <row r="525" spans="1:6" s="112" customFormat="1">
      <c r="A525" s="113"/>
      <c r="D525" s="130"/>
      <c r="F525" s="130"/>
    </row>
    <row r="526" spans="1:6" s="112" customFormat="1">
      <c r="A526" s="113"/>
      <c r="D526" s="130"/>
      <c r="F526" s="130"/>
    </row>
    <row r="527" spans="1:6" s="112" customFormat="1">
      <c r="A527" s="113"/>
      <c r="D527" s="130"/>
      <c r="F527" s="130"/>
    </row>
    <row r="528" spans="1:6" s="112" customFormat="1">
      <c r="A528" s="113"/>
      <c r="D528" s="130"/>
      <c r="F528" s="130"/>
    </row>
    <row r="529" spans="1:4" s="112" customFormat="1">
      <c r="A529" s="113"/>
      <c r="D529" s="130"/>
    </row>
    <row r="530" spans="1:4" s="112" customFormat="1">
      <c r="A530" s="113"/>
      <c r="D530" s="130"/>
    </row>
    <row r="531" spans="1:4" s="112" customFormat="1">
      <c r="A531" s="113"/>
      <c r="D531" s="130"/>
    </row>
    <row r="532" spans="1:4" s="112" customFormat="1">
      <c r="A532" s="113"/>
      <c r="D532" s="130"/>
    </row>
    <row r="533" spans="1:4" s="112" customFormat="1">
      <c r="A533" s="113"/>
      <c r="D533" s="130"/>
    </row>
    <row r="534" spans="1:4" s="112" customFormat="1">
      <c r="A534" s="113"/>
      <c r="D534" s="130"/>
    </row>
    <row r="535" spans="1:4" s="112" customFormat="1">
      <c r="A535" s="113"/>
      <c r="D535" s="130"/>
    </row>
    <row r="536" spans="1:4" s="112" customFormat="1">
      <c r="A536" s="113"/>
      <c r="D536" s="130"/>
    </row>
    <row r="537" spans="1:4" s="112" customFormat="1">
      <c r="A537" s="113"/>
      <c r="D537" s="130"/>
    </row>
    <row r="538" spans="1:4" s="112" customFormat="1">
      <c r="A538" s="113"/>
      <c r="D538" s="130"/>
    </row>
    <row r="539" spans="1:4" s="112" customFormat="1">
      <c r="A539" s="113"/>
      <c r="D539" s="130"/>
    </row>
    <row r="540" spans="1:4" s="112" customFormat="1">
      <c r="A540" s="113"/>
      <c r="D540" s="130"/>
    </row>
    <row r="541" spans="1:4" s="112" customFormat="1">
      <c r="A541" s="113"/>
      <c r="D541" s="130"/>
    </row>
    <row r="542" spans="1:4" s="112" customFormat="1">
      <c r="A542" s="113"/>
      <c r="D542" s="130"/>
    </row>
    <row r="543" spans="1:4" s="112" customFormat="1">
      <c r="A543" s="113"/>
      <c r="D543" s="130"/>
    </row>
    <row r="544" spans="1:4" s="112" customFormat="1">
      <c r="A544" s="113"/>
      <c r="D544" s="130"/>
    </row>
    <row r="545" spans="1:4" s="112" customFormat="1">
      <c r="A545" s="113"/>
      <c r="D545" s="130"/>
    </row>
    <row r="546" spans="1:4" s="112" customFormat="1">
      <c r="A546" s="113"/>
      <c r="D546" s="130"/>
    </row>
    <row r="547" spans="1:4" s="112" customFormat="1">
      <c r="A547" s="113"/>
      <c r="D547" s="130"/>
    </row>
    <row r="548" spans="1:4" s="112" customFormat="1">
      <c r="A548" s="113"/>
      <c r="D548" s="130"/>
    </row>
    <row r="549" spans="1:4" s="112" customFormat="1">
      <c r="A549" s="113"/>
      <c r="D549" s="130"/>
    </row>
    <row r="550" spans="1:4" s="112" customFormat="1">
      <c r="A550" s="113"/>
      <c r="D550" s="130"/>
    </row>
    <row r="551" spans="1:4" s="112" customFormat="1">
      <c r="A551" s="113"/>
      <c r="D551" s="130"/>
    </row>
    <row r="552" spans="1:4" s="112" customFormat="1">
      <c r="A552" s="113"/>
      <c r="D552" s="130"/>
    </row>
    <row r="553" spans="1:4" s="112" customFormat="1">
      <c r="A553" s="113"/>
      <c r="D553" s="130"/>
    </row>
    <row r="554" spans="1:4" s="112" customFormat="1">
      <c r="A554" s="113"/>
      <c r="D554" s="130"/>
    </row>
    <row r="555" spans="1:4" s="112" customFormat="1">
      <c r="A555" s="113"/>
      <c r="D555" s="130"/>
    </row>
    <row r="556" spans="1:4" s="112" customFormat="1">
      <c r="A556" s="113"/>
      <c r="D556" s="130"/>
    </row>
    <row r="557" spans="1:4" s="112" customFormat="1">
      <c r="A557" s="113"/>
      <c r="D557" s="130"/>
    </row>
    <row r="558" spans="1:4" s="112" customFormat="1">
      <c r="A558" s="113"/>
      <c r="D558" s="130"/>
    </row>
    <row r="559" spans="1:4" s="112" customFormat="1">
      <c r="A559" s="113"/>
      <c r="D559" s="130"/>
    </row>
    <row r="560" spans="1:4" s="112" customFormat="1">
      <c r="A560" s="113"/>
      <c r="D560" s="130"/>
    </row>
    <row r="561" spans="1:4" s="112" customFormat="1">
      <c r="A561" s="113"/>
      <c r="D561" s="130"/>
    </row>
    <row r="562" spans="1:4" s="112" customFormat="1">
      <c r="A562" s="113"/>
      <c r="D562" s="130"/>
    </row>
    <row r="563" spans="1:4" s="112" customFormat="1">
      <c r="A563" s="113"/>
      <c r="D563" s="130"/>
    </row>
    <row r="564" spans="1:4" s="112" customFormat="1">
      <c r="A564" s="113"/>
      <c r="D564" s="130"/>
    </row>
    <row r="565" spans="1:4" s="112" customFormat="1">
      <c r="A565" s="113"/>
      <c r="D565" s="130"/>
    </row>
    <row r="566" spans="1:4" s="112" customFormat="1">
      <c r="A566" s="113"/>
      <c r="D566" s="130"/>
    </row>
    <row r="567" spans="1:4" s="112" customFormat="1">
      <c r="A567" s="113"/>
      <c r="D567" s="130"/>
    </row>
    <row r="568" spans="1:4" s="112" customFormat="1">
      <c r="A568" s="113"/>
      <c r="D568" s="130"/>
    </row>
    <row r="569" spans="1:4" s="112" customFormat="1">
      <c r="A569" s="113"/>
      <c r="D569" s="130"/>
    </row>
    <row r="570" spans="1:4" s="112" customFormat="1">
      <c r="A570" s="113"/>
      <c r="D570" s="130"/>
    </row>
    <row r="571" spans="1:4" s="112" customFormat="1">
      <c r="A571" s="113"/>
      <c r="D571" s="130"/>
    </row>
    <row r="572" spans="1:4" s="112" customFormat="1">
      <c r="A572" s="113"/>
      <c r="D572" s="130"/>
    </row>
    <row r="573" spans="1:4" s="112" customFormat="1">
      <c r="A573" s="113"/>
      <c r="D573" s="130"/>
    </row>
    <row r="574" spans="1:4" s="112" customFormat="1">
      <c r="A574" s="113"/>
      <c r="D574" s="130"/>
    </row>
    <row r="575" spans="1:4" s="112" customFormat="1">
      <c r="A575" s="113"/>
      <c r="D575" s="130"/>
    </row>
    <row r="576" spans="1:4" s="112" customFormat="1">
      <c r="A576" s="113"/>
      <c r="D576" s="130"/>
    </row>
    <row r="577" spans="1:4" s="112" customFormat="1">
      <c r="A577" s="113"/>
      <c r="D577" s="130"/>
    </row>
    <row r="578" spans="1:4" s="112" customFormat="1">
      <c r="A578" s="113"/>
      <c r="D578" s="130"/>
    </row>
    <row r="579" spans="1:4" s="112" customFormat="1">
      <c r="A579" s="113"/>
      <c r="D579" s="130"/>
    </row>
    <row r="580" spans="1:4" s="112" customFormat="1">
      <c r="A580" s="113"/>
      <c r="D580" s="130"/>
    </row>
    <row r="581" spans="1:4" s="112" customFormat="1">
      <c r="A581" s="113"/>
      <c r="D581" s="130"/>
    </row>
    <row r="582" spans="1:4" s="112" customFormat="1">
      <c r="A582" s="113"/>
      <c r="D582" s="130"/>
    </row>
    <row r="583" spans="1:4" s="112" customFormat="1">
      <c r="A583" s="113"/>
      <c r="D583" s="130"/>
    </row>
    <row r="584" spans="1:4" s="112" customFormat="1">
      <c r="A584" s="113"/>
      <c r="D584" s="130"/>
    </row>
    <row r="585" spans="1:4" s="112" customFormat="1">
      <c r="A585" s="113"/>
      <c r="D585" s="130"/>
    </row>
    <row r="586" spans="1:4" s="112" customFormat="1">
      <c r="A586" s="113"/>
      <c r="D586" s="130"/>
    </row>
    <row r="587" spans="1:4" s="112" customFormat="1">
      <c r="A587" s="113"/>
      <c r="D587" s="130"/>
    </row>
    <row r="588" spans="1:4" s="112" customFormat="1">
      <c r="A588" s="113"/>
      <c r="D588" s="130"/>
    </row>
    <row r="589" spans="1:4" s="112" customFormat="1">
      <c r="A589" s="113"/>
      <c r="D589" s="130"/>
    </row>
    <row r="590" spans="1:4" s="112" customFormat="1">
      <c r="A590" s="113"/>
      <c r="D590" s="130"/>
    </row>
    <row r="591" spans="1:4" s="112" customFormat="1">
      <c r="A591" s="113"/>
      <c r="D591" s="130"/>
    </row>
    <row r="592" spans="1:4" s="112" customFormat="1">
      <c r="A592" s="113"/>
      <c r="D592" s="130"/>
    </row>
    <row r="593" spans="1:4" s="112" customFormat="1">
      <c r="A593" s="113"/>
      <c r="D593" s="130"/>
    </row>
    <row r="594" spans="1:4" s="112" customFormat="1">
      <c r="A594" s="113"/>
      <c r="D594" s="130"/>
    </row>
    <row r="595" spans="1:4" s="112" customFormat="1">
      <c r="A595" s="113"/>
      <c r="D595" s="130"/>
    </row>
    <row r="596" spans="1:4" s="112" customFormat="1">
      <c r="A596" s="113"/>
      <c r="D596" s="130"/>
    </row>
    <row r="597" spans="1:4" s="112" customFormat="1">
      <c r="A597" s="113"/>
      <c r="D597" s="130"/>
    </row>
    <row r="598" spans="1:4" s="112" customFormat="1">
      <c r="A598" s="113"/>
      <c r="D598" s="130"/>
    </row>
    <row r="599" spans="1:4" s="112" customFormat="1">
      <c r="A599" s="113"/>
      <c r="D599" s="130"/>
    </row>
    <row r="600" spans="1:4" s="112" customFormat="1">
      <c r="A600" s="113"/>
      <c r="D600" s="130"/>
    </row>
    <row r="601" spans="1:4" s="112" customFormat="1">
      <c r="A601" s="113"/>
      <c r="D601" s="130"/>
    </row>
    <row r="602" spans="1:4" s="112" customFormat="1">
      <c r="A602" s="113"/>
      <c r="D602" s="130"/>
    </row>
    <row r="603" spans="1:4" s="112" customFormat="1">
      <c r="A603" s="113"/>
      <c r="D603" s="130"/>
    </row>
    <row r="604" spans="1:4" s="112" customFormat="1">
      <c r="A604" s="113"/>
      <c r="D604" s="130"/>
    </row>
    <row r="605" spans="1:4" s="112" customFormat="1">
      <c r="A605" s="113"/>
      <c r="D605" s="130"/>
    </row>
    <row r="606" spans="1:4" s="112" customFormat="1">
      <c r="A606" s="113"/>
      <c r="D606" s="130"/>
    </row>
    <row r="607" spans="1:4" s="112" customFormat="1">
      <c r="A607" s="113"/>
      <c r="D607" s="130"/>
    </row>
    <row r="608" spans="1:4" s="112" customFormat="1">
      <c r="A608" s="113"/>
      <c r="D608" s="130"/>
    </row>
    <row r="609" spans="1:4" s="112" customFormat="1">
      <c r="A609" s="113"/>
      <c r="D609" s="130"/>
    </row>
    <row r="610" spans="1:4" s="112" customFormat="1">
      <c r="A610" s="113"/>
      <c r="D610" s="130"/>
    </row>
    <row r="611" spans="1:4" s="112" customFormat="1">
      <c r="A611" s="113"/>
      <c r="D611" s="130"/>
    </row>
    <row r="612" spans="1:4" s="112" customFormat="1">
      <c r="A612" s="113"/>
      <c r="D612" s="130"/>
    </row>
    <row r="613" spans="1:4" s="112" customFormat="1">
      <c r="A613" s="113"/>
      <c r="D613" s="130"/>
    </row>
    <row r="614" spans="1:4" s="112" customFormat="1">
      <c r="A614" s="113"/>
      <c r="D614" s="130"/>
    </row>
    <row r="615" spans="1:4" s="112" customFormat="1">
      <c r="A615" s="113"/>
      <c r="D615" s="130"/>
    </row>
    <row r="616" spans="1:4" s="112" customFormat="1">
      <c r="A616" s="113"/>
      <c r="D616" s="130"/>
    </row>
    <row r="617" spans="1:4" s="112" customFormat="1">
      <c r="A617" s="113"/>
      <c r="D617" s="130"/>
    </row>
    <row r="618" spans="1:4" s="112" customFormat="1">
      <c r="A618" s="113"/>
      <c r="D618" s="130"/>
    </row>
    <row r="619" spans="1:4" s="112" customFormat="1">
      <c r="A619" s="113"/>
      <c r="D619" s="130"/>
    </row>
    <row r="620" spans="1:4" s="112" customFormat="1">
      <c r="A620" s="113"/>
      <c r="D620" s="130"/>
    </row>
    <row r="621" spans="1:4" s="112" customFormat="1">
      <c r="A621" s="113"/>
      <c r="D621" s="130"/>
    </row>
    <row r="622" spans="1:4" s="112" customFormat="1">
      <c r="A622" s="113"/>
      <c r="D622" s="130"/>
    </row>
    <row r="623" spans="1:4" s="112" customFormat="1">
      <c r="A623" s="113"/>
      <c r="D623" s="130"/>
    </row>
    <row r="624" spans="1:4" s="112" customFormat="1">
      <c r="A624" s="113"/>
      <c r="D624" s="130"/>
    </row>
    <row r="625" spans="1:4" s="112" customFormat="1">
      <c r="A625" s="113"/>
      <c r="D625" s="130"/>
    </row>
    <row r="626" spans="1:4" s="112" customFormat="1">
      <c r="A626" s="113"/>
      <c r="D626" s="130"/>
    </row>
    <row r="627" spans="1:4" s="112" customFormat="1">
      <c r="A627" s="113"/>
      <c r="D627" s="130"/>
    </row>
    <row r="628" spans="1:4" s="112" customFormat="1">
      <c r="A628" s="113"/>
      <c r="D628" s="130"/>
    </row>
    <row r="629" spans="1:4" s="112" customFormat="1">
      <c r="A629" s="113"/>
      <c r="D629" s="130"/>
    </row>
    <row r="630" spans="1:4" s="112" customFormat="1">
      <c r="A630" s="113"/>
      <c r="D630" s="130"/>
    </row>
    <row r="631" spans="1:4" s="112" customFormat="1">
      <c r="A631" s="113"/>
      <c r="D631" s="130"/>
    </row>
    <row r="632" spans="1:4" s="112" customFormat="1">
      <c r="A632" s="113"/>
      <c r="D632" s="130"/>
    </row>
    <row r="633" spans="1:4" s="112" customFormat="1">
      <c r="A633" s="113"/>
      <c r="D633" s="130"/>
    </row>
    <row r="634" spans="1:4" s="112" customFormat="1">
      <c r="A634" s="113"/>
      <c r="D634" s="130"/>
    </row>
    <row r="635" spans="1:4" s="112" customFormat="1">
      <c r="A635" s="113"/>
      <c r="D635" s="130"/>
    </row>
    <row r="636" spans="1:4" s="112" customFormat="1">
      <c r="A636" s="113"/>
      <c r="D636" s="130"/>
    </row>
    <row r="637" spans="1:4" s="112" customFormat="1">
      <c r="A637" s="113"/>
      <c r="D637" s="130"/>
    </row>
    <row r="638" spans="1:4" s="112" customFormat="1">
      <c r="A638" s="113"/>
      <c r="D638" s="130"/>
    </row>
    <row r="639" spans="1:4" s="112" customFormat="1">
      <c r="A639" s="113"/>
      <c r="D639" s="130"/>
    </row>
    <row r="640" spans="1:4" s="112" customFormat="1">
      <c r="A640" s="113"/>
      <c r="D640" s="130"/>
    </row>
    <row r="641" spans="1:4" s="112" customFormat="1">
      <c r="A641" s="113"/>
      <c r="D641" s="130"/>
    </row>
    <row r="642" spans="1:4" s="112" customFormat="1">
      <c r="A642" s="113"/>
      <c r="D642" s="130"/>
    </row>
    <row r="643" spans="1:4" s="112" customFormat="1">
      <c r="A643" s="113"/>
      <c r="D643" s="130"/>
    </row>
    <row r="644" spans="1:4" s="112" customFormat="1">
      <c r="A644" s="113"/>
      <c r="D644" s="130"/>
    </row>
    <row r="645" spans="1:4" s="112" customFormat="1">
      <c r="A645" s="113"/>
      <c r="D645" s="130"/>
    </row>
    <row r="646" spans="1:4" s="112" customFormat="1">
      <c r="A646" s="113"/>
      <c r="D646" s="130"/>
    </row>
    <row r="647" spans="1:4" s="112" customFormat="1">
      <c r="A647" s="113"/>
      <c r="D647" s="130"/>
    </row>
    <row r="648" spans="1:4" s="112" customFormat="1">
      <c r="A648" s="113"/>
      <c r="D648" s="130"/>
    </row>
    <row r="649" spans="1:4" s="112" customFormat="1">
      <c r="A649" s="113"/>
      <c r="D649" s="130"/>
    </row>
    <row r="650" spans="1:4" s="112" customFormat="1">
      <c r="A650" s="113"/>
      <c r="D650" s="130"/>
    </row>
    <row r="651" spans="1:4" s="112" customFormat="1">
      <c r="A651" s="113"/>
      <c r="D651" s="130"/>
    </row>
    <row r="652" spans="1:4" s="112" customFormat="1">
      <c r="A652" s="113"/>
      <c r="D652" s="130"/>
    </row>
    <row r="653" spans="1:4" s="112" customFormat="1">
      <c r="A653" s="113"/>
      <c r="D653" s="130"/>
    </row>
    <row r="654" spans="1:4" s="112" customFormat="1">
      <c r="A654" s="113"/>
      <c r="D654" s="130"/>
    </row>
    <row r="655" spans="1:4" s="112" customFormat="1">
      <c r="A655" s="113"/>
      <c r="D655" s="130"/>
    </row>
    <row r="656" spans="1:4" s="112" customFormat="1">
      <c r="A656" s="113"/>
      <c r="D656" s="130"/>
    </row>
    <row r="657" spans="1:4" s="112" customFormat="1">
      <c r="A657" s="113"/>
      <c r="D657" s="130"/>
    </row>
    <row r="658" spans="1:4" s="112" customFormat="1">
      <c r="A658" s="113"/>
      <c r="D658" s="130"/>
    </row>
    <row r="659" spans="1:4" s="112" customFormat="1">
      <c r="A659" s="113"/>
      <c r="D659" s="130"/>
    </row>
    <row r="660" spans="1:4" s="112" customFormat="1">
      <c r="A660" s="113"/>
      <c r="D660" s="130"/>
    </row>
    <row r="661" spans="1:4" s="112" customFormat="1">
      <c r="A661" s="113"/>
      <c r="D661" s="130"/>
    </row>
    <row r="662" spans="1:4" s="112" customFormat="1">
      <c r="A662" s="113"/>
      <c r="D662" s="130"/>
    </row>
    <row r="663" spans="1:4" s="112" customFormat="1">
      <c r="A663" s="113"/>
      <c r="D663" s="130"/>
    </row>
    <row r="664" spans="1:4" s="112" customFormat="1">
      <c r="A664" s="113"/>
      <c r="D664" s="130"/>
    </row>
    <row r="665" spans="1:4" s="112" customFormat="1">
      <c r="A665" s="113"/>
      <c r="D665" s="130"/>
    </row>
    <row r="666" spans="1:4" s="112" customFormat="1">
      <c r="A666" s="113"/>
      <c r="D666" s="130"/>
    </row>
    <row r="667" spans="1:4" s="112" customFormat="1">
      <c r="A667" s="113"/>
      <c r="D667" s="130"/>
    </row>
    <row r="668" spans="1:4" s="112" customFormat="1">
      <c r="A668" s="113"/>
      <c r="D668" s="130"/>
    </row>
    <row r="669" spans="1:4" s="112" customFormat="1">
      <c r="A669" s="113"/>
      <c r="D669" s="130"/>
    </row>
    <row r="670" spans="1:4" s="112" customFormat="1">
      <c r="A670" s="113"/>
      <c r="D670" s="130"/>
    </row>
    <row r="671" spans="1:4" s="112" customFormat="1">
      <c r="A671" s="113"/>
      <c r="D671" s="130"/>
    </row>
    <row r="672" spans="1:4" s="112" customFormat="1">
      <c r="A672" s="113"/>
      <c r="D672" s="130"/>
    </row>
    <row r="673" spans="1:4" s="112" customFormat="1">
      <c r="A673" s="113"/>
      <c r="D673" s="130"/>
    </row>
    <row r="674" spans="1:4" s="112" customFormat="1">
      <c r="A674" s="113"/>
      <c r="D674" s="130"/>
    </row>
    <row r="675" spans="1:4" s="112" customFormat="1">
      <c r="A675" s="113"/>
      <c r="D675" s="130"/>
    </row>
    <row r="676" spans="1:4" s="112" customFormat="1">
      <c r="A676" s="113"/>
      <c r="D676" s="130"/>
    </row>
    <row r="677" spans="1:4" s="112" customFormat="1">
      <c r="A677" s="113"/>
      <c r="D677" s="130"/>
    </row>
    <row r="678" spans="1:4" s="112" customFormat="1">
      <c r="A678" s="113"/>
      <c r="D678" s="130"/>
    </row>
    <row r="679" spans="1:4" s="112" customFormat="1">
      <c r="A679" s="113"/>
      <c r="D679" s="130"/>
    </row>
    <row r="680" spans="1:4" s="112" customFormat="1">
      <c r="A680" s="113"/>
      <c r="D680" s="130"/>
    </row>
    <row r="681" spans="1:4" s="112" customFormat="1">
      <c r="A681" s="113"/>
      <c r="D681" s="130"/>
    </row>
    <row r="682" spans="1:4" s="112" customFormat="1">
      <c r="A682" s="113"/>
      <c r="D682" s="130"/>
    </row>
    <row r="683" spans="1:4" s="112" customFormat="1">
      <c r="A683" s="113"/>
      <c r="D683" s="130"/>
    </row>
    <row r="684" spans="1:4" s="112" customFormat="1">
      <c r="A684" s="113"/>
      <c r="D684" s="130"/>
    </row>
    <row r="685" spans="1:4" s="112" customFormat="1">
      <c r="A685" s="113"/>
      <c r="D685" s="130"/>
    </row>
    <row r="686" spans="1:4" s="112" customFormat="1">
      <c r="A686" s="113"/>
      <c r="D686" s="130"/>
    </row>
    <row r="687" spans="1:4" s="112" customFormat="1">
      <c r="A687" s="113"/>
      <c r="D687" s="130"/>
    </row>
    <row r="688" spans="1:4" s="112" customFormat="1">
      <c r="A688" s="113"/>
      <c r="D688" s="130"/>
    </row>
    <row r="689" spans="1:4" s="112" customFormat="1">
      <c r="A689" s="113"/>
      <c r="D689" s="130"/>
    </row>
    <row r="690" spans="1:4" s="112" customFormat="1">
      <c r="A690" s="113"/>
      <c r="D690" s="130"/>
    </row>
    <row r="691" spans="1:4" s="112" customFormat="1">
      <c r="A691" s="113"/>
      <c r="D691" s="130"/>
    </row>
    <row r="692" spans="1:4" s="112" customFormat="1">
      <c r="A692" s="113"/>
      <c r="D692" s="130"/>
    </row>
    <row r="693" spans="1:4" s="112" customFormat="1">
      <c r="A693" s="113"/>
      <c r="D693" s="130"/>
    </row>
    <row r="694" spans="1:4" s="112" customFormat="1">
      <c r="A694" s="113"/>
      <c r="D694" s="130"/>
    </row>
    <row r="695" spans="1:4" s="112" customFormat="1">
      <c r="A695" s="113"/>
      <c r="D695" s="130"/>
    </row>
    <row r="696" spans="1:4" s="112" customFormat="1">
      <c r="A696" s="113"/>
      <c r="D696" s="130"/>
    </row>
    <row r="697" spans="1:4" s="112" customFormat="1">
      <c r="A697" s="113"/>
      <c r="D697" s="130"/>
    </row>
    <row r="698" spans="1:4" s="112" customFormat="1">
      <c r="A698" s="113"/>
      <c r="D698" s="130"/>
    </row>
    <row r="699" spans="1:4" s="112" customFormat="1">
      <c r="A699" s="113"/>
      <c r="D699" s="130"/>
    </row>
    <row r="700" spans="1:4" s="112" customFormat="1">
      <c r="A700" s="113"/>
      <c r="D700" s="130"/>
    </row>
    <row r="701" spans="1:4" s="112" customFormat="1">
      <c r="A701" s="113"/>
      <c r="D701" s="130"/>
    </row>
    <row r="702" spans="1:4" s="112" customFormat="1">
      <c r="A702" s="113"/>
      <c r="D702" s="130"/>
    </row>
    <row r="703" spans="1:4" s="112" customFormat="1">
      <c r="A703" s="113"/>
      <c r="D703" s="130"/>
    </row>
    <row r="704" spans="1:4" s="112" customFormat="1">
      <c r="A704" s="113"/>
      <c r="D704" s="130"/>
    </row>
    <row r="705" spans="1:4" s="112" customFormat="1">
      <c r="A705" s="113"/>
      <c r="D705" s="130"/>
    </row>
    <row r="706" spans="1:4" s="112" customFormat="1">
      <c r="A706" s="113"/>
      <c r="D706" s="130"/>
    </row>
    <row r="707" spans="1:4" s="112" customFormat="1">
      <c r="A707" s="113"/>
      <c r="D707" s="130"/>
    </row>
    <row r="708" spans="1:4" s="112" customFormat="1">
      <c r="A708" s="113"/>
      <c r="D708" s="130"/>
    </row>
    <row r="709" spans="1:4" s="112" customFormat="1">
      <c r="A709" s="113"/>
      <c r="D709" s="130"/>
    </row>
    <row r="710" spans="1:4" s="112" customFormat="1">
      <c r="A710" s="113"/>
      <c r="D710" s="130"/>
    </row>
    <row r="711" spans="1:4" s="112" customFormat="1">
      <c r="A711" s="113"/>
      <c r="D711" s="130"/>
    </row>
    <row r="712" spans="1:4" s="112" customFormat="1">
      <c r="A712" s="113"/>
      <c r="D712" s="130"/>
    </row>
    <row r="713" spans="1:4" s="112" customFormat="1">
      <c r="A713" s="113"/>
      <c r="D713" s="130"/>
    </row>
    <row r="714" spans="1:4" s="112" customFormat="1">
      <c r="A714" s="113"/>
      <c r="D714" s="130"/>
    </row>
    <row r="715" spans="1:4" s="112" customFormat="1">
      <c r="A715" s="113"/>
      <c r="D715" s="130"/>
    </row>
    <row r="716" spans="1:4" s="112" customFormat="1">
      <c r="A716" s="113"/>
      <c r="D716" s="130"/>
    </row>
    <row r="717" spans="1:4" s="112" customFormat="1">
      <c r="A717" s="113"/>
      <c r="D717" s="130"/>
    </row>
    <row r="718" spans="1:4" s="112" customFormat="1">
      <c r="A718" s="113"/>
      <c r="D718" s="130"/>
    </row>
    <row r="719" spans="1:4" s="112" customFormat="1">
      <c r="A719" s="113"/>
      <c r="D719" s="130"/>
    </row>
    <row r="720" spans="1:4" s="112" customFormat="1">
      <c r="A720" s="113"/>
      <c r="D720" s="130"/>
    </row>
    <row r="721" spans="1:4" s="112" customFormat="1">
      <c r="A721" s="113"/>
      <c r="D721" s="130"/>
    </row>
    <row r="722" spans="1:4" s="112" customFormat="1">
      <c r="A722" s="113"/>
      <c r="D722" s="130"/>
    </row>
    <row r="723" spans="1:4" s="112" customFormat="1">
      <c r="A723" s="113"/>
      <c r="D723" s="130"/>
    </row>
    <row r="724" spans="1:4" s="112" customFormat="1">
      <c r="A724" s="113"/>
      <c r="D724" s="130"/>
    </row>
    <row r="725" spans="1:4" s="112" customFormat="1">
      <c r="A725" s="113"/>
      <c r="D725" s="130"/>
    </row>
    <row r="726" spans="1:4" s="112" customFormat="1">
      <c r="A726" s="113"/>
      <c r="D726" s="130"/>
    </row>
    <row r="727" spans="1:4" s="112" customFormat="1">
      <c r="A727" s="113"/>
      <c r="D727" s="130"/>
    </row>
    <row r="728" spans="1:4" s="112" customFormat="1">
      <c r="A728" s="113"/>
      <c r="D728" s="130"/>
    </row>
    <row r="729" spans="1:4" s="112" customFormat="1">
      <c r="A729" s="113"/>
      <c r="D729" s="130"/>
    </row>
    <row r="730" spans="1:4" s="112" customFormat="1">
      <c r="A730" s="113"/>
      <c r="D730" s="130"/>
    </row>
    <row r="731" spans="1:4" s="112" customFormat="1">
      <c r="A731" s="113"/>
      <c r="D731" s="130"/>
    </row>
    <row r="732" spans="1:4" s="112" customFormat="1">
      <c r="A732" s="113"/>
      <c r="D732" s="130"/>
    </row>
    <row r="733" spans="1:4" s="112" customFormat="1">
      <c r="A733" s="113"/>
      <c r="D733" s="130"/>
    </row>
    <row r="734" spans="1:4" s="112" customFormat="1">
      <c r="A734" s="113"/>
      <c r="D734" s="130"/>
    </row>
    <row r="735" spans="1:4" s="112" customFormat="1">
      <c r="A735" s="113"/>
      <c r="D735" s="130"/>
    </row>
    <row r="736" spans="1:4" s="112" customFormat="1">
      <c r="A736" s="113"/>
      <c r="D736" s="130"/>
    </row>
    <row r="737" spans="1:4" s="112" customFormat="1">
      <c r="A737" s="113"/>
      <c r="D737" s="130"/>
    </row>
    <row r="738" spans="1:4" s="112" customFormat="1">
      <c r="A738" s="113"/>
      <c r="D738" s="130"/>
    </row>
    <row r="739" spans="1:4" s="112" customFormat="1">
      <c r="A739" s="113"/>
      <c r="D739" s="130"/>
    </row>
    <row r="740" spans="1:4" s="112" customFormat="1">
      <c r="A740" s="113"/>
      <c r="D740" s="130"/>
    </row>
    <row r="741" spans="1:4" s="112" customFormat="1">
      <c r="A741" s="113"/>
      <c r="D741" s="130"/>
    </row>
    <row r="742" spans="1:4" s="112" customFormat="1">
      <c r="A742" s="113"/>
      <c r="D742" s="130"/>
    </row>
    <row r="743" spans="1:4" s="112" customFormat="1">
      <c r="A743" s="113"/>
      <c r="D743" s="130"/>
    </row>
    <row r="744" spans="1:4" s="112" customFormat="1">
      <c r="A744" s="113"/>
      <c r="D744" s="130"/>
    </row>
    <row r="745" spans="1:4" s="112" customFormat="1">
      <c r="A745" s="113"/>
      <c r="D745" s="130"/>
    </row>
    <row r="746" spans="1:4" s="112" customFormat="1">
      <c r="A746" s="113"/>
      <c r="D746" s="130"/>
    </row>
    <row r="747" spans="1:4" s="112" customFormat="1">
      <c r="A747" s="113"/>
      <c r="D747" s="130"/>
    </row>
    <row r="748" spans="1:4" s="112" customFormat="1">
      <c r="A748" s="113"/>
      <c r="D748" s="130"/>
    </row>
    <row r="749" spans="1:4" s="112" customFormat="1">
      <c r="A749" s="113"/>
      <c r="D749" s="130"/>
    </row>
    <row r="750" spans="1:4" s="112" customFormat="1">
      <c r="A750" s="113"/>
      <c r="D750" s="130"/>
    </row>
    <row r="751" spans="1:4" s="112" customFormat="1">
      <c r="A751" s="113"/>
      <c r="D751" s="130"/>
    </row>
    <row r="752" spans="1:4" s="112" customFormat="1">
      <c r="A752" s="113"/>
      <c r="D752" s="130"/>
    </row>
    <row r="753" spans="1:4" s="112" customFormat="1">
      <c r="A753" s="113"/>
      <c r="D753" s="130"/>
    </row>
    <row r="754" spans="1:4" s="112" customFormat="1">
      <c r="A754" s="113"/>
      <c r="D754" s="130"/>
    </row>
    <row r="755" spans="1:4" s="112" customFormat="1">
      <c r="A755" s="113"/>
      <c r="D755" s="130"/>
    </row>
    <row r="756" spans="1:4" s="112" customFormat="1">
      <c r="A756" s="113"/>
      <c r="D756" s="130"/>
    </row>
    <row r="757" spans="1:4" s="112" customFormat="1">
      <c r="A757" s="113"/>
      <c r="D757" s="130"/>
    </row>
    <row r="758" spans="1:4" s="112" customFormat="1">
      <c r="A758" s="113"/>
      <c r="D758" s="130"/>
    </row>
    <row r="759" spans="1:4" s="112" customFormat="1">
      <c r="A759" s="113"/>
      <c r="D759" s="130"/>
    </row>
    <row r="760" spans="1:4" s="112" customFormat="1">
      <c r="A760" s="113"/>
      <c r="D760" s="130"/>
    </row>
    <row r="761" spans="1:4" s="112" customFormat="1">
      <c r="A761" s="113"/>
      <c r="D761" s="130"/>
    </row>
    <row r="762" spans="1:4" s="112" customFormat="1">
      <c r="A762" s="113"/>
      <c r="D762" s="130"/>
    </row>
    <row r="763" spans="1:4" s="112" customFormat="1">
      <c r="A763" s="113"/>
      <c r="D763" s="130"/>
    </row>
    <row r="764" spans="1:4" s="112" customFormat="1">
      <c r="A764" s="113"/>
      <c r="D764" s="130"/>
    </row>
    <row r="765" spans="1:4" s="112" customFormat="1">
      <c r="A765" s="113"/>
      <c r="D765" s="130"/>
    </row>
    <row r="766" spans="1:4" s="112" customFormat="1">
      <c r="A766" s="113"/>
      <c r="D766" s="130"/>
    </row>
    <row r="767" spans="1:4" s="112" customFormat="1">
      <c r="A767" s="113"/>
      <c r="D767" s="130"/>
    </row>
    <row r="768" spans="1:4" s="112" customFormat="1">
      <c r="A768" s="113"/>
      <c r="D768" s="130"/>
    </row>
    <row r="769" spans="1:4" s="112" customFormat="1">
      <c r="A769" s="113"/>
      <c r="D769" s="130"/>
    </row>
    <row r="770" spans="1:4" s="112" customFormat="1">
      <c r="A770" s="113"/>
      <c r="D770" s="130"/>
    </row>
    <row r="771" spans="1:4" s="112" customFormat="1">
      <c r="A771" s="113"/>
      <c r="D771" s="130"/>
    </row>
    <row r="772" spans="1:4" s="112" customFormat="1">
      <c r="A772" s="113"/>
      <c r="D772" s="130"/>
    </row>
    <row r="773" spans="1:4" s="112" customFormat="1">
      <c r="A773" s="113"/>
      <c r="D773" s="130"/>
    </row>
    <row r="774" spans="1:4" s="112" customFormat="1">
      <c r="A774" s="113"/>
      <c r="D774" s="130"/>
    </row>
    <row r="775" spans="1:4" s="112" customFormat="1">
      <c r="A775" s="113"/>
      <c r="D775" s="130"/>
    </row>
    <row r="776" spans="1:4" s="112" customFormat="1">
      <c r="A776" s="113"/>
      <c r="D776" s="130"/>
    </row>
    <row r="777" spans="1:4" s="112" customFormat="1">
      <c r="A777" s="113"/>
      <c r="D777" s="130"/>
    </row>
    <row r="778" spans="1:4" s="112" customFormat="1">
      <c r="A778" s="113"/>
      <c r="D778" s="130"/>
    </row>
    <row r="779" spans="1:4" s="112" customFormat="1">
      <c r="A779" s="113"/>
      <c r="D779" s="130"/>
    </row>
    <row r="780" spans="1:4" s="112" customFormat="1">
      <c r="A780" s="113"/>
      <c r="D780" s="130"/>
    </row>
    <row r="781" spans="1:4" s="112" customFormat="1">
      <c r="A781" s="113"/>
      <c r="D781" s="130"/>
    </row>
    <row r="782" spans="1:4" s="112" customFormat="1">
      <c r="A782" s="113"/>
      <c r="D782" s="130"/>
    </row>
    <row r="783" spans="1:4" s="112" customFormat="1">
      <c r="A783" s="113"/>
      <c r="D783" s="130"/>
    </row>
    <row r="784" spans="1:4" s="112" customFormat="1">
      <c r="A784" s="113"/>
      <c r="D784" s="130"/>
    </row>
    <row r="785" spans="1:4" s="112" customFormat="1">
      <c r="A785" s="113"/>
      <c r="D785" s="130"/>
    </row>
    <row r="786" spans="1:4" s="112" customFormat="1">
      <c r="A786" s="113"/>
      <c r="D786" s="130"/>
    </row>
    <row r="787" spans="1:4" s="112" customFormat="1">
      <c r="A787" s="113"/>
      <c r="D787" s="130"/>
    </row>
    <row r="788" spans="1:4" s="112" customFormat="1">
      <c r="A788" s="113"/>
      <c r="D788" s="130"/>
    </row>
    <row r="789" spans="1:4" s="112" customFormat="1">
      <c r="A789" s="113"/>
      <c r="D789" s="130"/>
    </row>
    <row r="790" spans="1:4" s="112" customFormat="1">
      <c r="A790" s="113"/>
      <c r="D790" s="130"/>
    </row>
    <row r="791" spans="1:4" s="112" customFormat="1">
      <c r="A791" s="113"/>
      <c r="D791" s="130"/>
    </row>
    <row r="792" spans="1:4">
      <c r="D792" s="132"/>
    </row>
    <row r="793" spans="1:4">
      <c r="D793" s="132"/>
    </row>
    <row r="794" spans="1:4">
      <c r="D794" s="132"/>
    </row>
    <row r="795" spans="1:4">
      <c r="D795" s="132"/>
    </row>
    <row r="796" spans="1:4">
      <c r="D796" s="132"/>
    </row>
    <row r="797" spans="1:4">
      <c r="D797" s="132"/>
    </row>
    <row r="798" spans="1:4">
      <c r="D798" s="132"/>
    </row>
    <row r="799" spans="1:4">
      <c r="D799" s="132"/>
    </row>
    <row r="800" spans="1:4">
      <c r="D800" s="132"/>
    </row>
    <row r="801" spans="1:4">
      <c r="D801" s="132"/>
    </row>
    <row r="802" spans="1:4">
      <c r="D802" s="132"/>
    </row>
    <row r="803" spans="1:4">
      <c r="D803" s="132"/>
    </row>
    <row r="804" spans="1:4">
      <c r="D804" s="132"/>
    </row>
    <row r="805" spans="1:4">
      <c r="D805" s="132"/>
    </row>
    <row r="806" spans="1:4">
      <c r="D806" s="132"/>
    </row>
    <row r="807" spans="1:4">
      <c r="A807" s="115"/>
      <c r="D807" s="132"/>
    </row>
    <row r="808" spans="1:4">
      <c r="A808" s="115"/>
      <c r="D808" s="132"/>
    </row>
    <row r="809" spans="1:4">
      <c r="A809" s="115"/>
      <c r="D809" s="132"/>
    </row>
    <row r="810" spans="1:4">
      <c r="A810" s="115"/>
      <c r="D810" s="132"/>
    </row>
    <row r="811" spans="1:4">
      <c r="A811" s="115"/>
      <c r="D811" s="132"/>
    </row>
    <row r="812" spans="1:4">
      <c r="A812" s="115"/>
      <c r="D812" s="132"/>
    </row>
    <row r="813" spans="1:4">
      <c r="A813" s="115"/>
      <c r="D813" s="132"/>
    </row>
    <row r="814" spans="1:4">
      <c r="A814" s="115"/>
      <c r="D814" s="132"/>
    </row>
    <row r="815" spans="1:4">
      <c r="A815" s="115"/>
      <c r="D815" s="132"/>
    </row>
    <row r="816" spans="1:4">
      <c r="A816" s="115"/>
      <c r="D816" s="132"/>
    </row>
    <row r="817" spans="1:4">
      <c r="A817" s="115"/>
      <c r="D817" s="132"/>
    </row>
    <row r="818" spans="1:4">
      <c r="A818" s="115"/>
      <c r="D818" s="132"/>
    </row>
    <row r="819" spans="1:4">
      <c r="A819" s="115"/>
      <c r="D819" s="132"/>
    </row>
    <row r="820" spans="1:4">
      <c r="A820" s="115"/>
      <c r="D820" s="132"/>
    </row>
    <row r="821" spans="1:4">
      <c r="A821" s="115"/>
      <c r="D821" s="132"/>
    </row>
    <row r="822" spans="1:4">
      <c r="A822" s="115"/>
      <c r="D822" s="132"/>
    </row>
    <row r="823" spans="1:4">
      <c r="A823" s="115"/>
      <c r="D823" s="132"/>
    </row>
    <row r="824" spans="1:4">
      <c r="A824" s="115"/>
      <c r="D824" s="132"/>
    </row>
    <row r="825" spans="1:4">
      <c r="A825" s="115"/>
      <c r="D825" s="132"/>
    </row>
    <row r="826" spans="1:4">
      <c r="A826" s="115"/>
      <c r="D826" s="132"/>
    </row>
    <row r="827" spans="1:4">
      <c r="A827" s="115"/>
      <c r="D827" s="132"/>
    </row>
    <row r="828" spans="1:4">
      <c r="A828" s="115"/>
      <c r="D828" s="132"/>
    </row>
    <row r="829" spans="1:4">
      <c r="A829" s="115"/>
      <c r="D829" s="132"/>
    </row>
    <row r="830" spans="1:4">
      <c r="A830" s="115"/>
      <c r="D830" s="132"/>
    </row>
    <row r="831" spans="1:4">
      <c r="A831" s="115"/>
      <c r="D831" s="132"/>
    </row>
    <row r="832" spans="1:4">
      <c r="A832" s="115"/>
      <c r="D832" s="132"/>
    </row>
    <row r="833" spans="1:4">
      <c r="A833" s="115"/>
      <c r="D833" s="132"/>
    </row>
    <row r="834" spans="1:4">
      <c r="A834" s="115"/>
      <c r="D834" s="132"/>
    </row>
    <row r="835" spans="1:4">
      <c r="A835" s="115"/>
      <c r="D835" s="132"/>
    </row>
    <row r="836" spans="1:4">
      <c r="A836" s="115"/>
      <c r="D836" s="132"/>
    </row>
    <row r="837" spans="1:4">
      <c r="A837" s="115"/>
      <c r="D837" s="132"/>
    </row>
    <row r="838" spans="1:4">
      <c r="A838" s="115"/>
      <c r="D838" s="132"/>
    </row>
    <row r="839" spans="1:4">
      <c r="A839" s="115"/>
      <c r="D839" s="132"/>
    </row>
    <row r="840" spans="1:4">
      <c r="A840" s="115"/>
      <c r="D840" s="132"/>
    </row>
    <row r="841" spans="1:4">
      <c r="A841" s="115"/>
      <c r="D841" s="132"/>
    </row>
    <row r="842" spans="1:4">
      <c r="A842" s="115"/>
      <c r="D842" s="132"/>
    </row>
    <row r="843" spans="1:4">
      <c r="A843" s="115"/>
      <c r="D843" s="132"/>
    </row>
    <row r="844" spans="1:4">
      <c r="A844" s="115"/>
      <c r="D844" s="132"/>
    </row>
    <row r="845" spans="1:4">
      <c r="A845" s="115"/>
      <c r="D845" s="132"/>
    </row>
    <row r="846" spans="1:4">
      <c r="A846" s="115"/>
      <c r="D846" s="132"/>
    </row>
    <row r="847" spans="1:4">
      <c r="A847" s="115"/>
      <c r="D847" s="132"/>
    </row>
    <row r="848" spans="1:4">
      <c r="A848" s="115"/>
      <c r="D848" s="132"/>
    </row>
    <row r="849" spans="1:4">
      <c r="A849" s="115"/>
      <c r="D849" s="132"/>
    </row>
    <row r="850" spans="1:4">
      <c r="A850" s="115"/>
      <c r="D850" s="132"/>
    </row>
    <row r="851" spans="1:4">
      <c r="A851" s="115"/>
      <c r="D851" s="132"/>
    </row>
    <row r="852" spans="1:4">
      <c r="A852" s="115"/>
      <c r="D852" s="132"/>
    </row>
    <row r="853" spans="1:4">
      <c r="A853" s="115"/>
      <c r="D853" s="132"/>
    </row>
    <row r="854" spans="1:4">
      <c r="A854" s="115"/>
      <c r="D854" s="132"/>
    </row>
    <row r="855" spans="1:4">
      <c r="A855" s="115"/>
      <c r="D855" s="132"/>
    </row>
    <row r="856" spans="1:4">
      <c r="A856" s="115"/>
      <c r="D856" s="132"/>
    </row>
    <row r="857" spans="1:4">
      <c r="A857" s="115"/>
      <c r="D857" s="132"/>
    </row>
    <row r="858" spans="1:4">
      <c r="A858" s="115"/>
      <c r="D858" s="132"/>
    </row>
    <row r="859" spans="1:4">
      <c r="A859" s="115"/>
      <c r="D859" s="132"/>
    </row>
    <row r="860" spans="1:4">
      <c r="A860" s="115"/>
      <c r="D860" s="132"/>
    </row>
    <row r="861" spans="1:4">
      <c r="A861" s="115"/>
      <c r="D861" s="132"/>
    </row>
    <row r="862" spans="1:4">
      <c r="A862" s="115"/>
      <c r="D862" s="132"/>
    </row>
    <row r="863" spans="1:4">
      <c r="A863" s="115"/>
      <c r="D863" s="132"/>
    </row>
    <row r="864" spans="1:4">
      <c r="A864" s="115"/>
      <c r="D864" s="132"/>
    </row>
    <row r="865" spans="1:4">
      <c r="A865" s="115"/>
      <c r="D865" s="132"/>
    </row>
    <row r="866" spans="1:4">
      <c r="A866" s="115"/>
      <c r="D866" s="132"/>
    </row>
    <row r="867" spans="1:4">
      <c r="A867" s="115"/>
      <c r="D867" s="132"/>
    </row>
    <row r="868" spans="1:4">
      <c r="A868" s="115"/>
      <c r="D868" s="132"/>
    </row>
    <row r="869" spans="1:4">
      <c r="A869" s="115"/>
      <c r="D869" s="132"/>
    </row>
    <row r="870" spans="1:4">
      <c r="A870" s="115"/>
      <c r="D870" s="132"/>
    </row>
    <row r="871" spans="1:4">
      <c r="A871" s="115"/>
      <c r="D871" s="132"/>
    </row>
    <row r="872" spans="1:4">
      <c r="A872" s="115"/>
      <c r="D872" s="132"/>
    </row>
    <row r="873" spans="1:4">
      <c r="A873" s="115"/>
      <c r="D873" s="132"/>
    </row>
    <row r="874" spans="1:4">
      <c r="A874" s="115"/>
      <c r="D874" s="132"/>
    </row>
    <row r="875" spans="1:4">
      <c r="A875" s="115"/>
      <c r="D875" s="132"/>
    </row>
    <row r="876" spans="1:4">
      <c r="A876" s="115"/>
      <c r="D876" s="132"/>
    </row>
    <row r="877" spans="1:4">
      <c r="A877" s="115"/>
      <c r="D877" s="132"/>
    </row>
    <row r="878" spans="1:4">
      <c r="A878" s="115"/>
      <c r="D878" s="132"/>
    </row>
    <row r="879" spans="1:4">
      <c r="A879" s="115"/>
      <c r="D879" s="132"/>
    </row>
    <row r="880" spans="1:4">
      <c r="A880" s="115"/>
      <c r="D880" s="132"/>
    </row>
    <row r="881" spans="1:4">
      <c r="A881" s="115"/>
      <c r="D881" s="132"/>
    </row>
    <row r="882" spans="1:4">
      <c r="A882" s="115"/>
      <c r="D882" s="132"/>
    </row>
    <row r="883" spans="1:4">
      <c r="A883" s="115"/>
      <c r="D883" s="132"/>
    </row>
    <row r="884" spans="1:4">
      <c r="A884" s="115"/>
      <c r="D884" s="132"/>
    </row>
    <row r="885" spans="1:4">
      <c r="A885" s="115"/>
      <c r="D885" s="132"/>
    </row>
    <row r="886" spans="1:4">
      <c r="A886" s="115"/>
      <c r="D886" s="132"/>
    </row>
    <row r="887" spans="1:4">
      <c r="A887" s="115"/>
      <c r="D887" s="132"/>
    </row>
    <row r="888" spans="1:4">
      <c r="A888" s="115"/>
      <c r="D888" s="132"/>
    </row>
    <row r="889" spans="1:4">
      <c r="A889" s="115"/>
      <c r="D889" s="132"/>
    </row>
    <row r="890" spans="1:4">
      <c r="A890" s="115"/>
      <c r="D890" s="132"/>
    </row>
    <row r="891" spans="1:4">
      <c r="A891" s="115"/>
      <c r="D891" s="132"/>
    </row>
    <row r="892" spans="1:4">
      <c r="A892" s="115"/>
      <c r="D892" s="132"/>
    </row>
    <row r="893" spans="1:4">
      <c r="A893" s="115"/>
      <c r="D893" s="132"/>
    </row>
    <row r="894" spans="1:4">
      <c r="A894" s="115"/>
      <c r="D894" s="132"/>
    </row>
    <row r="895" spans="1:4">
      <c r="A895" s="115"/>
      <c r="D895" s="132"/>
    </row>
    <row r="896" spans="1:4">
      <c r="A896" s="115"/>
      <c r="D896" s="132"/>
    </row>
    <row r="897" spans="1:4">
      <c r="A897" s="115"/>
      <c r="D897" s="132"/>
    </row>
    <row r="898" spans="1:4">
      <c r="A898" s="115"/>
      <c r="D898" s="132"/>
    </row>
    <row r="899" spans="1:4">
      <c r="A899" s="115"/>
      <c r="D899" s="132"/>
    </row>
    <row r="900" spans="1:4">
      <c r="A900" s="115"/>
      <c r="D900" s="132"/>
    </row>
    <row r="901" spans="1:4">
      <c r="A901" s="115"/>
      <c r="D901" s="132"/>
    </row>
    <row r="902" spans="1:4">
      <c r="A902" s="115"/>
      <c r="D902" s="132"/>
    </row>
    <row r="903" spans="1:4">
      <c r="A903" s="115"/>
      <c r="D903" s="132"/>
    </row>
    <row r="904" spans="1:4">
      <c r="A904" s="115"/>
      <c r="D904" s="132"/>
    </row>
    <row r="905" spans="1:4">
      <c r="A905" s="115"/>
      <c r="D905" s="132"/>
    </row>
    <row r="906" spans="1:4">
      <c r="A906" s="115"/>
      <c r="D906" s="132"/>
    </row>
    <row r="907" spans="1:4">
      <c r="A907" s="115"/>
      <c r="D907" s="132"/>
    </row>
    <row r="908" spans="1:4">
      <c r="A908" s="115"/>
      <c r="D908" s="132"/>
    </row>
    <row r="909" spans="1:4">
      <c r="A909" s="115"/>
      <c r="D909" s="132"/>
    </row>
    <row r="910" spans="1:4">
      <c r="A910" s="115"/>
      <c r="D910" s="132"/>
    </row>
    <row r="911" spans="1:4">
      <c r="A911" s="115"/>
      <c r="D911" s="132"/>
    </row>
    <row r="912" spans="1:4">
      <c r="A912" s="115"/>
      <c r="D912" s="132"/>
    </row>
    <row r="913" spans="1:4">
      <c r="A913" s="115"/>
      <c r="D913" s="132"/>
    </row>
    <row r="914" spans="1:4">
      <c r="A914" s="115"/>
      <c r="D914" s="132"/>
    </row>
    <row r="915" spans="1:4">
      <c r="A915" s="115"/>
      <c r="D915" s="132"/>
    </row>
    <row r="916" spans="1:4">
      <c r="A916" s="115"/>
      <c r="D916" s="132"/>
    </row>
    <row r="917" spans="1:4">
      <c r="A917" s="115"/>
      <c r="D917" s="132"/>
    </row>
    <row r="918" spans="1:4">
      <c r="A918" s="115"/>
      <c r="D918" s="132"/>
    </row>
    <row r="919" spans="1:4">
      <c r="A919" s="115"/>
      <c r="D919" s="132"/>
    </row>
    <row r="920" spans="1:4">
      <c r="A920" s="115"/>
      <c r="D920" s="132"/>
    </row>
    <row r="921" spans="1:4">
      <c r="A921" s="115"/>
      <c r="D921" s="132"/>
    </row>
    <row r="922" spans="1:4">
      <c r="A922" s="115"/>
      <c r="D922" s="132"/>
    </row>
    <row r="923" spans="1:4">
      <c r="A923" s="115"/>
      <c r="D923" s="132"/>
    </row>
    <row r="924" spans="1:4">
      <c r="A924" s="115"/>
      <c r="D924" s="132"/>
    </row>
    <row r="925" spans="1:4">
      <c r="A925" s="115"/>
      <c r="D925" s="132"/>
    </row>
    <row r="926" spans="1:4">
      <c r="A926" s="115"/>
      <c r="D926" s="132"/>
    </row>
    <row r="927" spans="1:4">
      <c r="A927" s="115"/>
      <c r="D927" s="132"/>
    </row>
    <row r="928" spans="1:4">
      <c r="A928" s="115"/>
      <c r="D928" s="132"/>
    </row>
    <row r="929" spans="1:4">
      <c r="A929" s="115"/>
      <c r="D929" s="132"/>
    </row>
    <row r="930" spans="1:4">
      <c r="A930" s="115"/>
      <c r="D930" s="132"/>
    </row>
    <row r="931" spans="1:4">
      <c r="A931" s="115"/>
      <c r="D931" s="132"/>
    </row>
    <row r="932" spans="1:4">
      <c r="A932" s="115"/>
      <c r="D932" s="132"/>
    </row>
  </sheetData>
  <dataConsolidate link="1">
    <dataRefs count="1">
      <dataRef ref="B13" sheet="Monthly_Report_28.02.2021" r:id="rId1"/>
    </dataRefs>
  </dataConsolidate>
  <mergeCells count="16">
    <mergeCell ref="A1:G1"/>
    <mergeCell ref="A3:G3"/>
    <mergeCell ref="B255:C255"/>
    <mergeCell ref="B256:C256"/>
    <mergeCell ref="A267:G271"/>
    <mergeCell ref="B8:C8"/>
    <mergeCell ref="B9:C9"/>
    <mergeCell ref="F6:G6"/>
    <mergeCell ref="A6:A7"/>
    <mergeCell ref="B6:B7"/>
    <mergeCell ref="C6:C7"/>
    <mergeCell ref="D6:E6"/>
    <mergeCell ref="B208:C208"/>
    <mergeCell ref="B209:C209"/>
    <mergeCell ref="B265:C265"/>
    <mergeCell ref="B204:C204"/>
  </mergeCells>
  <pageMargins left="0.25" right="0.25" top="0.75" bottom="0.75" header="0.3" footer="0.3"/>
  <pageSetup scale="70"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F56"/>
  <sheetViews>
    <sheetView workbookViewId="0">
      <selection activeCell="A4" sqref="A4"/>
    </sheetView>
  </sheetViews>
  <sheetFormatPr defaultColWidth="8.359375" defaultRowHeight="14.25" outlineLevelRow="2"/>
  <cols>
    <col min="1" max="1" width="4.58203125" style="102" customWidth="1"/>
    <col min="2" max="2" width="70.6640625" style="80" customWidth="1"/>
    <col min="3" max="4" width="18.7421875" style="80" customWidth="1"/>
    <col min="5" max="16384" width="8.359375" style="80"/>
  </cols>
  <sheetData>
    <row r="1" spans="1:6" s="75" customFormat="1" ht="15">
      <c r="A1" s="197" t="s">
        <v>0</v>
      </c>
      <c r="B1" s="197"/>
      <c r="C1" s="197"/>
      <c r="D1" s="197"/>
    </row>
    <row r="2" spans="1:6" s="75" customFormat="1" ht="15">
      <c r="A2" s="76"/>
      <c r="B2" s="77"/>
      <c r="C2" s="77"/>
      <c r="D2" s="77"/>
    </row>
    <row r="3" spans="1:6" s="75" customFormat="1" ht="55.5" customHeight="1">
      <c r="A3" s="198" t="s">
        <v>456</v>
      </c>
      <c r="B3" s="198"/>
      <c r="C3" s="198"/>
      <c r="D3" s="198"/>
    </row>
    <row r="4" spans="1:6">
      <c r="A4" s="78"/>
      <c r="B4" s="79"/>
      <c r="C4" s="79"/>
      <c r="D4" s="79"/>
    </row>
    <row r="5" spans="1:6" s="83" customFormat="1" ht="23.65" customHeight="1">
      <c r="A5" s="81" t="s">
        <v>1</v>
      </c>
      <c r="B5" s="81" t="s">
        <v>328</v>
      </c>
      <c r="C5" s="82" t="s">
        <v>329</v>
      </c>
      <c r="D5" s="82" t="s">
        <v>270</v>
      </c>
    </row>
    <row r="6" spans="1:6" s="87" customFormat="1" ht="14.1" customHeight="1">
      <c r="A6" s="84"/>
      <c r="B6" s="85" t="s">
        <v>330</v>
      </c>
      <c r="C6" s="104">
        <v>298297088.92699999</v>
      </c>
      <c r="D6" s="176">
        <v>117237571.77567801</v>
      </c>
      <c r="E6" s="147"/>
      <c r="F6" s="147"/>
    </row>
    <row r="7" spans="1:6" s="87" customFormat="1" ht="14.1" customHeight="1" outlineLevel="1">
      <c r="A7" s="88"/>
      <c r="B7" s="89" t="s">
        <v>331</v>
      </c>
      <c r="C7" s="109"/>
      <c r="D7" s="110"/>
      <c r="E7" s="147"/>
      <c r="F7" s="147"/>
    </row>
    <row r="8" spans="1:6" s="92" customFormat="1" outlineLevel="1" collapsed="1">
      <c r="A8" s="90" t="s">
        <v>11</v>
      </c>
      <c r="B8" s="91" t="s">
        <v>12</v>
      </c>
      <c r="C8" s="86">
        <v>141403755.403</v>
      </c>
      <c r="D8" s="176">
        <v>54760967.182012998</v>
      </c>
      <c r="E8" s="174"/>
      <c r="F8" s="174"/>
    </row>
    <row r="9" spans="1:6" s="175" customFormat="1" hidden="1" outlineLevel="2">
      <c r="A9" s="93">
        <v>1</v>
      </c>
      <c r="B9" s="94" t="s">
        <v>33</v>
      </c>
      <c r="C9" s="95">
        <v>5668093.9299999997</v>
      </c>
      <c r="D9" s="96">
        <v>2189737.1584029999</v>
      </c>
      <c r="E9" s="174"/>
      <c r="F9" s="174"/>
    </row>
    <row r="10" spans="1:6" s="175" customFormat="1" hidden="1" outlineLevel="2">
      <c r="A10" s="93">
        <v>2</v>
      </c>
      <c r="B10" s="94" t="s">
        <v>35</v>
      </c>
      <c r="C10" s="106">
        <v>-197240.13</v>
      </c>
      <c r="D10" s="96">
        <v>-76773.748201000009</v>
      </c>
      <c r="E10" s="174"/>
      <c r="F10" s="174"/>
    </row>
    <row r="11" spans="1:6" s="175" customFormat="1" hidden="1" outlineLevel="2">
      <c r="A11" s="93">
        <v>3</v>
      </c>
      <c r="B11" s="94" t="s">
        <v>44</v>
      </c>
      <c r="C11" s="106">
        <v>-390570.50699999998</v>
      </c>
      <c r="D11" s="96">
        <v>-152025.66425600002</v>
      </c>
      <c r="E11" s="174"/>
      <c r="F11" s="174"/>
    </row>
    <row r="12" spans="1:6" s="175" customFormat="1" hidden="1" outlineLevel="2">
      <c r="A12" s="93">
        <v>4</v>
      </c>
      <c r="B12" s="94" t="s">
        <v>40</v>
      </c>
      <c r="C12" s="95">
        <v>10617922.82</v>
      </c>
      <c r="D12" s="96">
        <v>4155835.8073399998</v>
      </c>
      <c r="E12" s="174"/>
      <c r="F12" s="174"/>
    </row>
    <row r="13" spans="1:6" s="175" customFormat="1" ht="30.75" hidden="1" customHeight="1" outlineLevel="2">
      <c r="A13" s="93">
        <v>5</v>
      </c>
      <c r="B13" s="97" t="s">
        <v>31</v>
      </c>
      <c r="C13" s="106">
        <v>-104701.23</v>
      </c>
      <c r="D13" s="96">
        <v>-41633.397097000001</v>
      </c>
      <c r="E13" s="174"/>
      <c r="F13" s="174"/>
    </row>
    <row r="14" spans="1:6" s="175" customFormat="1" ht="27.75" hidden="1" customHeight="1" outlineLevel="2">
      <c r="A14" s="93">
        <v>6</v>
      </c>
      <c r="B14" s="94" t="s">
        <v>32</v>
      </c>
      <c r="C14" s="95">
        <v>2003723.36</v>
      </c>
      <c r="D14" s="96">
        <v>809821.43797099998</v>
      </c>
      <c r="E14" s="174"/>
      <c r="F14" s="174"/>
    </row>
    <row r="15" spans="1:6" s="175" customFormat="1" ht="22.5" hidden="1" customHeight="1" outlineLevel="2">
      <c r="A15" s="93">
        <v>7</v>
      </c>
      <c r="B15" s="94" t="s">
        <v>36</v>
      </c>
      <c r="C15" s="95">
        <v>2768508</v>
      </c>
      <c r="D15" s="96">
        <v>1113334.5613279999</v>
      </c>
      <c r="E15" s="174"/>
      <c r="F15" s="174"/>
    </row>
    <row r="16" spans="1:6" s="175" customFormat="1" ht="33" hidden="1" customHeight="1" outlineLevel="2">
      <c r="A16" s="93">
        <v>8</v>
      </c>
      <c r="B16" s="94" t="s">
        <v>46</v>
      </c>
      <c r="C16" s="95">
        <v>6843287.5669999998</v>
      </c>
      <c r="D16" s="96">
        <v>2695010.723642</v>
      </c>
      <c r="E16" s="174"/>
      <c r="F16" s="174"/>
    </row>
    <row r="17" spans="1:6" s="175" customFormat="1" ht="27.75" hidden="1" customHeight="1" outlineLevel="2">
      <c r="A17" s="93">
        <v>9</v>
      </c>
      <c r="B17" s="94" t="s">
        <v>332</v>
      </c>
      <c r="C17" s="95">
        <v>4186257.3400000003</v>
      </c>
      <c r="D17" s="96">
        <v>1616606.5709489998</v>
      </c>
      <c r="E17" s="174"/>
      <c r="F17" s="174"/>
    </row>
    <row r="18" spans="1:6" s="175" customFormat="1" ht="15" hidden="1" customHeight="1" outlineLevel="2">
      <c r="A18" s="93">
        <v>10</v>
      </c>
      <c r="B18" s="94" t="s">
        <v>382</v>
      </c>
      <c r="C18" s="95">
        <v>1307504.0219999999</v>
      </c>
      <c r="D18" s="96">
        <v>517896</v>
      </c>
      <c r="E18" s="174"/>
      <c r="F18" s="174"/>
    </row>
    <row r="19" spans="1:6" s="175" customFormat="1" ht="21" hidden="1" customHeight="1" outlineLevel="2">
      <c r="A19" s="93">
        <v>11</v>
      </c>
      <c r="B19" s="94" t="s">
        <v>384</v>
      </c>
      <c r="C19" s="95">
        <v>5279883.3829999994</v>
      </c>
      <c r="D19" s="96">
        <v>2080270.2964920001</v>
      </c>
      <c r="E19" s="174"/>
      <c r="F19" s="174"/>
    </row>
    <row r="20" spans="1:6" s="175" customFormat="1" ht="15" hidden="1" customHeight="1" outlineLevel="2">
      <c r="A20" s="93">
        <v>12</v>
      </c>
      <c r="B20" s="94" t="s">
        <v>27</v>
      </c>
      <c r="C20" s="106">
        <v>-110123.74</v>
      </c>
      <c r="D20" s="96">
        <v>-42864.564557999998</v>
      </c>
      <c r="E20" s="174"/>
      <c r="F20" s="174"/>
    </row>
    <row r="21" spans="1:6" s="175" customFormat="1" ht="15" hidden="1" customHeight="1" outlineLevel="2">
      <c r="A21" s="93">
        <v>13</v>
      </c>
      <c r="B21" s="94" t="s">
        <v>424</v>
      </c>
      <c r="C21" s="106">
        <v>103531210.588</v>
      </c>
      <c r="D21" s="96">
        <v>39895752</v>
      </c>
      <c r="E21" s="174"/>
      <c r="F21" s="174"/>
    </row>
    <row r="22" spans="1:6" s="92" customFormat="1" outlineLevel="1" collapsed="1">
      <c r="A22" s="90" t="s">
        <v>48</v>
      </c>
      <c r="B22" s="91" t="s">
        <v>49</v>
      </c>
      <c r="C22" s="86">
        <v>2014979.5</v>
      </c>
      <c r="D22" s="176">
        <v>790404.87002600008</v>
      </c>
      <c r="E22" s="174"/>
      <c r="F22" s="174"/>
    </row>
    <row r="23" spans="1:6" s="175" customFormat="1" hidden="1" outlineLevel="2">
      <c r="A23" s="93">
        <v>1</v>
      </c>
      <c r="B23" s="94" t="s">
        <v>110</v>
      </c>
      <c r="C23" s="95">
        <v>2014979.5</v>
      </c>
      <c r="D23" s="96">
        <v>790404.87002600008</v>
      </c>
      <c r="E23" s="174"/>
      <c r="F23" s="174"/>
    </row>
    <row r="24" spans="1:6" s="98" customFormat="1" outlineLevel="1" collapsed="1">
      <c r="A24" s="90" t="s">
        <v>113</v>
      </c>
      <c r="B24" s="91" t="s">
        <v>333</v>
      </c>
      <c r="C24" s="86">
        <v>20948232.574000001</v>
      </c>
      <c r="D24" s="176">
        <v>8140503.2552609993</v>
      </c>
      <c r="E24" s="147"/>
      <c r="F24" s="147"/>
    </row>
    <row r="25" spans="1:6" s="175" customFormat="1" hidden="1" outlineLevel="2">
      <c r="A25" s="93">
        <v>1</v>
      </c>
      <c r="B25" s="94" t="s">
        <v>124</v>
      </c>
      <c r="C25" s="95">
        <v>94386.945000000007</v>
      </c>
      <c r="D25" s="96">
        <v>36672.159594999997</v>
      </c>
      <c r="E25" s="174"/>
      <c r="F25" s="174"/>
    </row>
    <row r="26" spans="1:6" s="175" customFormat="1" hidden="1" outlineLevel="2">
      <c r="A26" s="93">
        <v>2</v>
      </c>
      <c r="B26" s="94" t="s">
        <v>120</v>
      </c>
      <c r="C26" s="95">
        <v>21186.847000000002</v>
      </c>
      <c r="D26" s="96">
        <v>8203.7591240000002</v>
      </c>
      <c r="E26" s="174"/>
      <c r="F26" s="174"/>
    </row>
    <row r="27" spans="1:6" s="175" customFormat="1" hidden="1" outlineLevel="2">
      <c r="A27" s="93">
        <v>3</v>
      </c>
      <c r="B27" s="94" t="s">
        <v>127</v>
      </c>
      <c r="C27" s="95">
        <v>2375889.7340000002</v>
      </c>
      <c r="D27" s="96">
        <v>923835.53805099998</v>
      </c>
      <c r="E27" s="174"/>
      <c r="F27" s="174"/>
    </row>
    <row r="28" spans="1:6" s="175" customFormat="1" hidden="1" outlineLevel="2">
      <c r="A28" s="93">
        <v>4</v>
      </c>
      <c r="B28" s="94" t="s">
        <v>125</v>
      </c>
      <c r="C28" s="95">
        <v>1087823.2309999999</v>
      </c>
      <c r="D28" s="96">
        <v>435207.91971700004</v>
      </c>
      <c r="E28" s="174"/>
      <c r="F28" s="174"/>
    </row>
    <row r="29" spans="1:6" s="175" customFormat="1" hidden="1" outlineLevel="2">
      <c r="A29" s="93">
        <v>5</v>
      </c>
      <c r="B29" s="94" t="s">
        <v>123</v>
      </c>
      <c r="C29" s="95">
        <v>107105.44</v>
      </c>
      <c r="D29" s="96">
        <v>42344.558210999996</v>
      </c>
      <c r="E29" s="174"/>
      <c r="F29" s="174"/>
    </row>
    <row r="30" spans="1:6" s="175" customFormat="1" hidden="1" outlineLevel="2">
      <c r="A30" s="93">
        <v>6</v>
      </c>
      <c r="B30" s="94" t="s">
        <v>385</v>
      </c>
      <c r="C30" s="95">
        <v>17261840.377</v>
      </c>
      <c r="D30" s="96">
        <v>6694239.3205629997</v>
      </c>
      <c r="E30" s="174"/>
      <c r="F30" s="174"/>
    </row>
    <row r="31" spans="1:6" s="98" customFormat="1" outlineLevel="1" collapsed="1">
      <c r="A31" s="90" t="s">
        <v>128</v>
      </c>
      <c r="B31" s="91" t="s">
        <v>460</v>
      </c>
      <c r="C31" s="86">
        <v>10907830.564999999</v>
      </c>
      <c r="D31" s="176">
        <v>4406000</v>
      </c>
      <c r="E31" s="147"/>
      <c r="F31" s="147"/>
    </row>
    <row r="32" spans="1:6" s="175" customFormat="1" ht="18.75" hidden="1" customHeight="1" outlineLevel="2">
      <c r="A32" s="93">
        <v>1</v>
      </c>
      <c r="B32" s="97" t="s">
        <v>457</v>
      </c>
      <c r="C32" s="95">
        <v>10907830.564999999</v>
      </c>
      <c r="D32" s="96">
        <v>4406000</v>
      </c>
      <c r="E32" s="174"/>
      <c r="F32" s="174"/>
    </row>
    <row r="33" spans="1:6" s="98" customFormat="1" ht="27" outlineLevel="1" collapsed="1">
      <c r="A33" s="90" t="s">
        <v>155</v>
      </c>
      <c r="B33" s="91" t="s">
        <v>461</v>
      </c>
      <c r="C33" s="86">
        <v>54689318.704999998</v>
      </c>
      <c r="D33" s="176">
        <v>22083000</v>
      </c>
      <c r="E33" s="147"/>
      <c r="F33" s="147"/>
    </row>
    <row r="34" spans="1:6" s="175" customFormat="1" ht="18.75" hidden="1" customHeight="1" outlineLevel="2">
      <c r="A34" s="93">
        <v>1</v>
      </c>
      <c r="B34" s="97" t="s">
        <v>458</v>
      </c>
      <c r="C34" s="95">
        <v>54689318.704999998</v>
      </c>
      <c r="D34" s="96">
        <v>22083000</v>
      </c>
      <c r="E34" s="174"/>
      <c r="F34" s="174"/>
    </row>
    <row r="35" spans="1:6" s="98" customFormat="1" outlineLevel="1" collapsed="1">
      <c r="A35" s="90" t="s">
        <v>164</v>
      </c>
      <c r="B35" s="91" t="s">
        <v>170</v>
      </c>
      <c r="C35" s="86">
        <v>45054681.881000005</v>
      </c>
      <c r="D35" s="176">
        <v>17811482.516633999</v>
      </c>
      <c r="E35" s="147"/>
      <c r="F35" s="147"/>
    </row>
    <row r="36" spans="1:6" s="175" customFormat="1" ht="18.75" hidden="1" customHeight="1" outlineLevel="2">
      <c r="A36" s="93">
        <v>1</v>
      </c>
      <c r="B36" s="97" t="s">
        <v>179</v>
      </c>
      <c r="C36" s="95">
        <v>735031.53099999996</v>
      </c>
      <c r="D36" s="96">
        <v>287998.88322199997</v>
      </c>
      <c r="E36" s="174"/>
      <c r="F36" s="174"/>
    </row>
    <row r="37" spans="1:6" s="175" customFormat="1" ht="20.25" hidden="1" customHeight="1" outlineLevel="2">
      <c r="A37" s="93">
        <v>2</v>
      </c>
      <c r="B37" s="97" t="s">
        <v>183</v>
      </c>
      <c r="C37" s="95">
        <v>1714498.9169999999</v>
      </c>
      <c r="D37" s="96">
        <v>680937.37283700006</v>
      </c>
      <c r="E37" s="174"/>
      <c r="F37" s="174"/>
    </row>
    <row r="38" spans="1:6" s="175" customFormat="1" ht="20.25" hidden="1" customHeight="1" outlineLevel="2">
      <c r="A38" s="93">
        <v>3</v>
      </c>
      <c r="B38" s="97" t="s">
        <v>391</v>
      </c>
      <c r="C38" s="95">
        <v>17127089.670000002</v>
      </c>
      <c r="D38" s="96">
        <v>6660596.5062739998</v>
      </c>
      <c r="E38" s="174"/>
      <c r="F38" s="174"/>
    </row>
    <row r="39" spans="1:6" s="175" customFormat="1" ht="30" hidden="1" customHeight="1" outlineLevel="2">
      <c r="A39" s="93">
        <v>4</v>
      </c>
      <c r="B39" s="97" t="s">
        <v>334</v>
      </c>
      <c r="C39" s="95">
        <v>6320365.9169999994</v>
      </c>
      <c r="D39" s="96">
        <v>2509090.4346409999</v>
      </c>
      <c r="E39" s="174"/>
      <c r="F39" s="174"/>
    </row>
    <row r="40" spans="1:6" s="175" customFormat="1" ht="30" hidden="1" customHeight="1" outlineLevel="2">
      <c r="A40" s="93">
        <v>5</v>
      </c>
      <c r="B40" s="97" t="s">
        <v>178</v>
      </c>
      <c r="C40" s="95">
        <v>14674981.436999999</v>
      </c>
      <c r="D40" s="96">
        <v>5910094.8232279997</v>
      </c>
      <c r="E40" s="174"/>
      <c r="F40" s="174"/>
    </row>
    <row r="41" spans="1:6" s="175" customFormat="1" ht="18.75" hidden="1" customHeight="1" outlineLevel="2">
      <c r="A41" s="93">
        <v>6</v>
      </c>
      <c r="B41" s="97" t="s">
        <v>335</v>
      </c>
      <c r="C41" s="95">
        <v>4482714.409</v>
      </c>
      <c r="D41" s="96">
        <v>1762764.4964320001</v>
      </c>
      <c r="E41" s="174"/>
      <c r="F41" s="174"/>
    </row>
    <row r="42" spans="1:6" s="87" customFormat="1" ht="27" outlineLevel="1" collapsed="1">
      <c r="A42" s="90" t="s">
        <v>169</v>
      </c>
      <c r="B42" s="91" t="s">
        <v>200</v>
      </c>
      <c r="C42" s="86">
        <v>23278290.299000002</v>
      </c>
      <c r="D42" s="176">
        <v>9245213.9517439995</v>
      </c>
      <c r="E42" s="147"/>
      <c r="F42" s="147"/>
    </row>
    <row r="43" spans="1:6" s="175" customFormat="1" ht="18.75" hidden="1" customHeight="1" outlineLevel="2">
      <c r="A43" s="93">
        <v>1</v>
      </c>
      <c r="B43" s="99" t="s">
        <v>203</v>
      </c>
      <c r="C43" s="95">
        <v>10251775.060000001</v>
      </c>
      <c r="D43" s="96">
        <v>4008504.372244</v>
      </c>
      <c r="E43" s="174"/>
      <c r="F43" s="174"/>
    </row>
    <row r="44" spans="1:6" s="175" customFormat="1" ht="18.75" hidden="1" customHeight="1" outlineLevel="2">
      <c r="A44" s="93">
        <v>2</v>
      </c>
      <c r="B44" s="99" t="s">
        <v>202</v>
      </c>
      <c r="C44" s="95">
        <v>13026515.239</v>
      </c>
      <c r="D44" s="96">
        <v>5236709.5795</v>
      </c>
      <c r="E44" s="174"/>
      <c r="F44" s="174"/>
    </row>
    <row r="45" spans="1:6">
      <c r="A45" s="84"/>
      <c r="B45" s="85" t="s">
        <v>383</v>
      </c>
      <c r="C45" s="104">
        <v>18116832.277000003</v>
      </c>
      <c r="D45" s="176">
        <v>7344210.334388</v>
      </c>
      <c r="E45" s="147"/>
      <c r="F45" s="147"/>
    </row>
    <row r="46" spans="1:6" outlineLevel="1">
      <c r="A46" s="88"/>
      <c r="B46" s="89" t="s">
        <v>331</v>
      </c>
      <c r="C46" s="109"/>
      <c r="D46" s="110"/>
      <c r="E46" s="147"/>
      <c r="F46" s="147"/>
    </row>
    <row r="47" spans="1:6" s="87" customFormat="1" outlineLevel="1" collapsed="1">
      <c r="A47" s="90" t="s">
        <v>11</v>
      </c>
      <c r="B47" s="91" t="s">
        <v>207</v>
      </c>
      <c r="C47" s="105">
        <v>18116832.277000003</v>
      </c>
      <c r="D47" s="176">
        <v>7344210.334388</v>
      </c>
      <c r="E47" s="147"/>
      <c r="F47" s="147"/>
    </row>
    <row r="48" spans="1:6" s="87" customFormat="1" hidden="1" outlineLevel="2">
      <c r="A48" s="93">
        <v>1</v>
      </c>
      <c r="B48" s="99" t="s">
        <v>226</v>
      </c>
      <c r="C48" s="106">
        <v>13243455.821</v>
      </c>
      <c r="D48" s="96">
        <v>5376389.6552900001</v>
      </c>
      <c r="E48" s="147"/>
      <c r="F48" s="147"/>
    </row>
    <row r="49" spans="1:6" s="87" customFormat="1" hidden="1" outlineLevel="2">
      <c r="A49" s="93">
        <v>2</v>
      </c>
      <c r="B49" s="99" t="s">
        <v>216</v>
      </c>
      <c r="C49" s="106">
        <v>4873376.4560000002</v>
      </c>
      <c r="D49" s="96">
        <v>1967820.6790980001</v>
      </c>
      <c r="E49" s="147"/>
      <c r="F49" s="147"/>
    </row>
    <row r="50" spans="1:6" s="101" customFormat="1" ht="23.1" customHeight="1">
      <c r="A50" s="199" t="s">
        <v>263</v>
      </c>
      <c r="B50" s="200"/>
      <c r="C50" s="100">
        <v>316413921.204</v>
      </c>
      <c r="D50" s="177">
        <v>124581782.11006601</v>
      </c>
      <c r="E50" s="147"/>
      <c r="F50" s="147"/>
    </row>
    <row r="51" spans="1:6">
      <c r="C51" s="103"/>
      <c r="D51" s="111"/>
    </row>
    <row r="52" spans="1:6">
      <c r="A52" s="178" t="s">
        <v>459</v>
      </c>
      <c r="C52" s="103"/>
    </row>
    <row r="53" spans="1:6">
      <c r="C53" s="103"/>
    </row>
    <row r="54" spans="1:6">
      <c r="C54" s="103"/>
    </row>
    <row r="55" spans="1:6">
      <c r="C55" s="103"/>
    </row>
    <row r="56" spans="1:6">
      <c r="C56" s="103"/>
    </row>
  </sheetData>
  <mergeCells count="3">
    <mergeCell ref="A1:D1"/>
    <mergeCell ref="A3:D3"/>
    <mergeCell ref="A50:B50"/>
  </mergeCells>
  <pageMargins left="0.25" right="0.25" top="0.25" bottom="0.2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173"/>
  <sheetViews>
    <sheetView zoomScaleNormal="100" workbookViewId="0">
      <selection activeCell="A14" sqref="A14"/>
    </sheetView>
  </sheetViews>
  <sheetFormatPr defaultRowHeight="14.25"/>
  <cols>
    <col min="1" max="1" width="4.8515625" style="3" customWidth="1"/>
    <col min="2" max="2" width="49.89453125" style="3" customWidth="1"/>
    <col min="3" max="3" width="20.08984375" style="25" customWidth="1"/>
    <col min="4" max="4" width="18.609375" style="25" customWidth="1"/>
    <col min="5" max="5" width="20.359375" style="25" customWidth="1"/>
    <col min="6" max="6" width="17.6640625" style="3" customWidth="1"/>
    <col min="7" max="7" width="21.84375" style="3" customWidth="1"/>
    <col min="8" max="8" width="18.87890625" style="3" customWidth="1"/>
    <col min="9" max="253" width="9.16796875" style="3"/>
    <col min="254" max="254" width="0" style="3" hidden="1" customWidth="1"/>
    <col min="255" max="255" width="3.50390625" style="3" customWidth="1"/>
    <col min="256" max="256" width="49.89453125" style="3" customWidth="1"/>
    <col min="257" max="257" width="16.046875" style="3" customWidth="1"/>
    <col min="258" max="258" width="13.6171875" style="3" customWidth="1"/>
    <col min="259" max="259" width="16.71875" style="3" customWidth="1"/>
    <col min="260" max="260" width="15.1015625" style="3" customWidth="1"/>
    <col min="261" max="509" width="9.16796875" style="3"/>
    <col min="510" max="510" width="0" style="3" hidden="1" customWidth="1"/>
    <col min="511" max="511" width="3.50390625" style="3" customWidth="1"/>
    <col min="512" max="512" width="49.89453125" style="3" customWidth="1"/>
    <col min="513" max="513" width="16.046875" style="3" customWidth="1"/>
    <col min="514" max="514" width="13.6171875" style="3" customWidth="1"/>
    <col min="515" max="515" width="16.71875" style="3" customWidth="1"/>
    <col min="516" max="516" width="15.1015625" style="3" customWidth="1"/>
    <col min="517" max="765" width="9.16796875" style="3"/>
    <col min="766" max="766" width="0" style="3" hidden="1" customWidth="1"/>
    <col min="767" max="767" width="3.50390625" style="3" customWidth="1"/>
    <col min="768" max="768" width="49.89453125" style="3" customWidth="1"/>
    <col min="769" max="769" width="16.046875" style="3" customWidth="1"/>
    <col min="770" max="770" width="13.6171875" style="3" customWidth="1"/>
    <col min="771" max="771" width="16.71875" style="3" customWidth="1"/>
    <col min="772" max="772" width="15.1015625" style="3" customWidth="1"/>
    <col min="773" max="1021" width="9.16796875" style="3"/>
    <col min="1022" max="1022" width="0" style="3" hidden="1" customWidth="1"/>
    <col min="1023" max="1023" width="3.50390625" style="3" customWidth="1"/>
    <col min="1024" max="1024" width="49.89453125" style="3" customWidth="1"/>
    <col min="1025" max="1025" width="16.046875" style="3" customWidth="1"/>
    <col min="1026" max="1026" width="13.6171875" style="3" customWidth="1"/>
    <col min="1027" max="1027" width="16.71875" style="3" customWidth="1"/>
    <col min="1028" max="1028" width="15.1015625" style="3" customWidth="1"/>
    <col min="1029" max="1277" width="9.16796875" style="3"/>
    <col min="1278" max="1278" width="0" style="3" hidden="1" customWidth="1"/>
    <col min="1279" max="1279" width="3.50390625" style="3" customWidth="1"/>
    <col min="1280" max="1280" width="49.89453125" style="3" customWidth="1"/>
    <col min="1281" max="1281" width="16.046875" style="3" customWidth="1"/>
    <col min="1282" max="1282" width="13.6171875" style="3" customWidth="1"/>
    <col min="1283" max="1283" width="16.71875" style="3" customWidth="1"/>
    <col min="1284" max="1284" width="15.1015625" style="3" customWidth="1"/>
    <col min="1285" max="1533" width="9.16796875" style="3"/>
    <col min="1534" max="1534" width="0" style="3" hidden="1" customWidth="1"/>
    <col min="1535" max="1535" width="3.50390625" style="3" customWidth="1"/>
    <col min="1536" max="1536" width="49.89453125" style="3" customWidth="1"/>
    <col min="1537" max="1537" width="16.046875" style="3" customWidth="1"/>
    <col min="1538" max="1538" width="13.6171875" style="3" customWidth="1"/>
    <col min="1539" max="1539" width="16.71875" style="3" customWidth="1"/>
    <col min="1540" max="1540" width="15.1015625" style="3" customWidth="1"/>
    <col min="1541" max="1789" width="9.16796875" style="3"/>
    <col min="1790" max="1790" width="0" style="3" hidden="1" customWidth="1"/>
    <col min="1791" max="1791" width="3.50390625" style="3" customWidth="1"/>
    <col min="1792" max="1792" width="49.89453125" style="3" customWidth="1"/>
    <col min="1793" max="1793" width="16.046875" style="3" customWidth="1"/>
    <col min="1794" max="1794" width="13.6171875" style="3" customWidth="1"/>
    <col min="1795" max="1795" width="16.71875" style="3" customWidth="1"/>
    <col min="1796" max="1796" width="15.1015625" style="3" customWidth="1"/>
    <col min="1797" max="2045" width="9.16796875" style="3"/>
    <col min="2046" max="2046" width="0" style="3" hidden="1" customWidth="1"/>
    <col min="2047" max="2047" width="3.50390625" style="3" customWidth="1"/>
    <col min="2048" max="2048" width="49.89453125" style="3" customWidth="1"/>
    <col min="2049" max="2049" width="16.046875" style="3" customWidth="1"/>
    <col min="2050" max="2050" width="13.6171875" style="3" customWidth="1"/>
    <col min="2051" max="2051" width="16.71875" style="3" customWidth="1"/>
    <col min="2052" max="2052" width="15.1015625" style="3" customWidth="1"/>
    <col min="2053" max="2301" width="9.16796875" style="3"/>
    <col min="2302" max="2302" width="0" style="3" hidden="1" customWidth="1"/>
    <col min="2303" max="2303" width="3.50390625" style="3" customWidth="1"/>
    <col min="2304" max="2304" width="49.89453125" style="3" customWidth="1"/>
    <col min="2305" max="2305" width="16.046875" style="3" customWidth="1"/>
    <col min="2306" max="2306" width="13.6171875" style="3" customWidth="1"/>
    <col min="2307" max="2307" width="16.71875" style="3" customWidth="1"/>
    <col min="2308" max="2308" width="15.1015625" style="3" customWidth="1"/>
    <col min="2309" max="2557" width="9.16796875" style="3"/>
    <col min="2558" max="2558" width="0" style="3" hidden="1" customWidth="1"/>
    <col min="2559" max="2559" width="3.50390625" style="3" customWidth="1"/>
    <col min="2560" max="2560" width="49.89453125" style="3" customWidth="1"/>
    <col min="2561" max="2561" width="16.046875" style="3" customWidth="1"/>
    <col min="2562" max="2562" width="13.6171875" style="3" customWidth="1"/>
    <col min="2563" max="2563" width="16.71875" style="3" customWidth="1"/>
    <col min="2564" max="2564" width="15.1015625" style="3" customWidth="1"/>
    <col min="2565" max="2813" width="9.16796875" style="3"/>
    <col min="2814" max="2814" width="0" style="3" hidden="1" customWidth="1"/>
    <col min="2815" max="2815" width="3.50390625" style="3" customWidth="1"/>
    <col min="2816" max="2816" width="49.89453125" style="3" customWidth="1"/>
    <col min="2817" max="2817" width="16.046875" style="3" customWidth="1"/>
    <col min="2818" max="2818" width="13.6171875" style="3" customWidth="1"/>
    <col min="2819" max="2819" width="16.71875" style="3" customWidth="1"/>
    <col min="2820" max="2820" width="15.1015625" style="3" customWidth="1"/>
    <col min="2821" max="3069" width="9.16796875" style="3"/>
    <col min="3070" max="3070" width="0" style="3" hidden="1" customWidth="1"/>
    <col min="3071" max="3071" width="3.50390625" style="3" customWidth="1"/>
    <col min="3072" max="3072" width="49.89453125" style="3" customWidth="1"/>
    <col min="3073" max="3073" width="16.046875" style="3" customWidth="1"/>
    <col min="3074" max="3074" width="13.6171875" style="3" customWidth="1"/>
    <col min="3075" max="3075" width="16.71875" style="3" customWidth="1"/>
    <col min="3076" max="3076" width="15.1015625" style="3" customWidth="1"/>
    <col min="3077" max="3325" width="9.16796875" style="3"/>
    <col min="3326" max="3326" width="0" style="3" hidden="1" customWidth="1"/>
    <col min="3327" max="3327" width="3.50390625" style="3" customWidth="1"/>
    <col min="3328" max="3328" width="49.89453125" style="3" customWidth="1"/>
    <col min="3329" max="3329" width="16.046875" style="3" customWidth="1"/>
    <col min="3330" max="3330" width="13.6171875" style="3" customWidth="1"/>
    <col min="3331" max="3331" width="16.71875" style="3" customWidth="1"/>
    <col min="3332" max="3332" width="15.1015625" style="3" customWidth="1"/>
    <col min="3333" max="3581" width="9.16796875" style="3"/>
    <col min="3582" max="3582" width="0" style="3" hidden="1" customWidth="1"/>
    <col min="3583" max="3583" width="3.50390625" style="3" customWidth="1"/>
    <col min="3584" max="3584" width="49.89453125" style="3" customWidth="1"/>
    <col min="3585" max="3585" width="16.046875" style="3" customWidth="1"/>
    <col min="3586" max="3586" width="13.6171875" style="3" customWidth="1"/>
    <col min="3587" max="3587" width="16.71875" style="3" customWidth="1"/>
    <col min="3588" max="3588" width="15.1015625" style="3" customWidth="1"/>
    <col min="3589" max="3837" width="9.16796875" style="3"/>
    <col min="3838" max="3838" width="0" style="3" hidden="1" customWidth="1"/>
    <col min="3839" max="3839" width="3.50390625" style="3" customWidth="1"/>
    <col min="3840" max="3840" width="49.89453125" style="3" customWidth="1"/>
    <col min="3841" max="3841" width="16.046875" style="3" customWidth="1"/>
    <col min="3842" max="3842" width="13.6171875" style="3" customWidth="1"/>
    <col min="3843" max="3843" width="16.71875" style="3" customWidth="1"/>
    <col min="3844" max="3844" width="15.1015625" style="3" customWidth="1"/>
    <col min="3845" max="4093" width="9.16796875" style="3"/>
    <col min="4094" max="4094" width="0" style="3" hidden="1" customWidth="1"/>
    <col min="4095" max="4095" width="3.50390625" style="3" customWidth="1"/>
    <col min="4096" max="4096" width="49.89453125" style="3" customWidth="1"/>
    <col min="4097" max="4097" width="16.046875" style="3" customWidth="1"/>
    <col min="4098" max="4098" width="13.6171875" style="3" customWidth="1"/>
    <col min="4099" max="4099" width="16.71875" style="3" customWidth="1"/>
    <col min="4100" max="4100" width="15.1015625" style="3" customWidth="1"/>
    <col min="4101" max="4349" width="9.16796875" style="3"/>
    <col min="4350" max="4350" width="0" style="3" hidden="1" customWidth="1"/>
    <col min="4351" max="4351" width="3.50390625" style="3" customWidth="1"/>
    <col min="4352" max="4352" width="49.89453125" style="3" customWidth="1"/>
    <col min="4353" max="4353" width="16.046875" style="3" customWidth="1"/>
    <col min="4354" max="4354" width="13.6171875" style="3" customWidth="1"/>
    <col min="4355" max="4355" width="16.71875" style="3" customWidth="1"/>
    <col min="4356" max="4356" width="15.1015625" style="3" customWidth="1"/>
    <col min="4357" max="4605" width="9.16796875" style="3"/>
    <col min="4606" max="4606" width="0" style="3" hidden="1" customWidth="1"/>
    <col min="4607" max="4607" width="3.50390625" style="3" customWidth="1"/>
    <col min="4608" max="4608" width="49.89453125" style="3" customWidth="1"/>
    <col min="4609" max="4609" width="16.046875" style="3" customWidth="1"/>
    <col min="4610" max="4610" width="13.6171875" style="3" customWidth="1"/>
    <col min="4611" max="4611" width="16.71875" style="3" customWidth="1"/>
    <col min="4612" max="4612" width="15.1015625" style="3" customWidth="1"/>
    <col min="4613" max="4861" width="9.16796875" style="3"/>
    <col min="4862" max="4862" width="0" style="3" hidden="1" customWidth="1"/>
    <col min="4863" max="4863" width="3.50390625" style="3" customWidth="1"/>
    <col min="4864" max="4864" width="49.89453125" style="3" customWidth="1"/>
    <col min="4865" max="4865" width="16.046875" style="3" customWidth="1"/>
    <col min="4866" max="4866" width="13.6171875" style="3" customWidth="1"/>
    <col min="4867" max="4867" width="16.71875" style="3" customWidth="1"/>
    <col min="4868" max="4868" width="15.1015625" style="3" customWidth="1"/>
    <col min="4869" max="5117" width="9.16796875" style="3"/>
    <col min="5118" max="5118" width="0" style="3" hidden="1" customWidth="1"/>
    <col min="5119" max="5119" width="3.50390625" style="3" customWidth="1"/>
    <col min="5120" max="5120" width="49.89453125" style="3" customWidth="1"/>
    <col min="5121" max="5121" width="16.046875" style="3" customWidth="1"/>
    <col min="5122" max="5122" width="13.6171875" style="3" customWidth="1"/>
    <col min="5123" max="5123" width="16.71875" style="3" customWidth="1"/>
    <col min="5124" max="5124" width="15.1015625" style="3" customWidth="1"/>
    <col min="5125" max="5373" width="9.16796875" style="3"/>
    <col min="5374" max="5374" width="0" style="3" hidden="1" customWidth="1"/>
    <col min="5375" max="5375" width="3.50390625" style="3" customWidth="1"/>
    <col min="5376" max="5376" width="49.89453125" style="3" customWidth="1"/>
    <col min="5377" max="5377" width="16.046875" style="3" customWidth="1"/>
    <col min="5378" max="5378" width="13.6171875" style="3" customWidth="1"/>
    <col min="5379" max="5379" width="16.71875" style="3" customWidth="1"/>
    <col min="5380" max="5380" width="15.1015625" style="3" customWidth="1"/>
    <col min="5381" max="5629" width="9.16796875" style="3"/>
    <col min="5630" max="5630" width="0" style="3" hidden="1" customWidth="1"/>
    <col min="5631" max="5631" width="3.50390625" style="3" customWidth="1"/>
    <col min="5632" max="5632" width="49.89453125" style="3" customWidth="1"/>
    <col min="5633" max="5633" width="16.046875" style="3" customWidth="1"/>
    <col min="5634" max="5634" width="13.6171875" style="3" customWidth="1"/>
    <col min="5635" max="5635" width="16.71875" style="3" customWidth="1"/>
    <col min="5636" max="5636" width="15.1015625" style="3" customWidth="1"/>
    <col min="5637" max="5885" width="9.16796875" style="3"/>
    <col min="5886" max="5886" width="0" style="3" hidden="1" customWidth="1"/>
    <col min="5887" max="5887" width="3.50390625" style="3" customWidth="1"/>
    <col min="5888" max="5888" width="49.89453125" style="3" customWidth="1"/>
    <col min="5889" max="5889" width="16.046875" style="3" customWidth="1"/>
    <col min="5890" max="5890" width="13.6171875" style="3" customWidth="1"/>
    <col min="5891" max="5891" width="16.71875" style="3" customWidth="1"/>
    <col min="5892" max="5892" width="15.1015625" style="3" customWidth="1"/>
    <col min="5893" max="6141" width="9.16796875" style="3"/>
    <col min="6142" max="6142" width="0" style="3" hidden="1" customWidth="1"/>
    <col min="6143" max="6143" width="3.50390625" style="3" customWidth="1"/>
    <col min="6144" max="6144" width="49.89453125" style="3" customWidth="1"/>
    <col min="6145" max="6145" width="16.046875" style="3" customWidth="1"/>
    <col min="6146" max="6146" width="13.6171875" style="3" customWidth="1"/>
    <col min="6147" max="6147" width="16.71875" style="3" customWidth="1"/>
    <col min="6148" max="6148" width="15.1015625" style="3" customWidth="1"/>
    <col min="6149" max="6397" width="9.16796875" style="3"/>
    <col min="6398" max="6398" width="0" style="3" hidden="1" customWidth="1"/>
    <col min="6399" max="6399" width="3.50390625" style="3" customWidth="1"/>
    <col min="6400" max="6400" width="49.89453125" style="3" customWidth="1"/>
    <col min="6401" max="6401" width="16.046875" style="3" customWidth="1"/>
    <col min="6402" max="6402" width="13.6171875" style="3" customWidth="1"/>
    <col min="6403" max="6403" width="16.71875" style="3" customWidth="1"/>
    <col min="6404" max="6404" width="15.1015625" style="3" customWidth="1"/>
    <col min="6405" max="6653" width="9.16796875" style="3"/>
    <col min="6654" max="6654" width="0" style="3" hidden="1" customWidth="1"/>
    <col min="6655" max="6655" width="3.50390625" style="3" customWidth="1"/>
    <col min="6656" max="6656" width="49.89453125" style="3" customWidth="1"/>
    <col min="6657" max="6657" width="16.046875" style="3" customWidth="1"/>
    <col min="6658" max="6658" width="13.6171875" style="3" customWidth="1"/>
    <col min="6659" max="6659" width="16.71875" style="3" customWidth="1"/>
    <col min="6660" max="6660" width="15.1015625" style="3" customWidth="1"/>
    <col min="6661" max="6909" width="9.16796875" style="3"/>
    <col min="6910" max="6910" width="0" style="3" hidden="1" customWidth="1"/>
    <col min="6911" max="6911" width="3.50390625" style="3" customWidth="1"/>
    <col min="6912" max="6912" width="49.89453125" style="3" customWidth="1"/>
    <col min="6913" max="6913" width="16.046875" style="3" customWidth="1"/>
    <col min="6914" max="6914" width="13.6171875" style="3" customWidth="1"/>
    <col min="6915" max="6915" width="16.71875" style="3" customWidth="1"/>
    <col min="6916" max="6916" width="15.1015625" style="3" customWidth="1"/>
    <col min="6917" max="7165" width="9.16796875" style="3"/>
    <col min="7166" max="7166" width="0" style="3" hidden="1" customWidth="1"/>
    <col min="7167" max="7167" width="3.50390625" style="3" customWidth="1"/>
    <col min="7168" max="7168" width="49.89453125" style="3" customWidth="1"/>
    <col min="7169" max="7169" width="16.046875" style="3" customWidth="1"/>
    <col min="7170" max="7170" width="13.6171875" style="3" customWidth="1"/>
    <col min="7171" max="7171" width="16.71875" style="3" customWidth="1"/>
    <col min="7172" max="7172" width="15.1015625" style="3" customWidth="1"/>
    <col min="7173" max="7421" width="9.16796875" style="3"/>
    <col min="7422" max="7422" width="0" style="3" hidden="1" customWidth="1"/>
    <col min="7423" max="7423" width="3.50390625" style="3" customWidth="1"/>
    <col min="7424" max="7424" width="49.89453125" style="3" customWidth="1"/>
    <col min="7425" max="7425" width="16.046875" style="3" customWidth="1"/>
    <col min="7426" max="7426" width="13.6171875" style="3" customWidth="1"/>
    <col min="7427" max="7427" width="16.71875" style="3" customWidth="1"/>
    <col min="7428" max="7428" width="15.1015625" style="3" customWidth="1"/>
    <col min="7429" max="7677" width="9.16796875" style="3"/>
    <col min="7678" max="7678" width="0" style="3" hidden="1" customWidth="1"/>
    <col min="7679" max="7679" width="3.50390625" style="3" customWidth="1"/>
    <col min="7680" max="7680" width="49.89453125" style="3" customWidth="1"/>
    <col min="7681" max="7681" width="16.046875" style="3" customWidth="1"/>
    <col min="7682" max="7682" width="13.6171875" style="3" customWidth="1"/>
    <col min="7683" max="7683" width="16.71875" style="3" customWidth="1"/>
    <col min="7684" max="7684" width="15.1015625" style="3" customWidth="1"/>
    <col min="7685" max="7933" width="9.16796875" style="3"/>
    <col min="7934" max="7934" width="0" style="3" hidden="1" customWidth="1"/>
    <col min="7935" max="7935" width="3.50390625" style="3" customWidth="1"/>
    <col min="7936" max="7936" width="49.89453125" style="3" customWidth="1"/>
    <col min="7937" max="7937" width="16.046875" style="3" customWidth="1"/>
    <col min="7938" max="7938" width="13.6171875" style="3" customWidth="1"/>
    <col min="7939" max="7939" width="16.71875" style="3" customWidth="1"/>
    <col min="7940" max="7940" width="15.1015625" style="3" customWidth="1"/>
    <col min="7941" max="8189" width="9.16796875" style="3"/>
    <col min="8190" max="8190" width="0" style="3" hidden="1" customWidth="1"/>
    <col min="8191" max="8191" width="3.50390625" style="3" customWidth="1"/>
    <col min="8192" max="8192" width="49.89453125" style="3" customWidth="1"/>
    <col min="8193" max="8193" width="16.046875" style="3" customWidth="1"/>
    <col min="8194" max="8194" width="13.6171875" style="3" customWidth="1"/>
    <col min="8195" max="8195" width="16.71875" style="3" customWidth="1"/>
    <col min="8196" max="8196" width="15.1015625" style="3" customWidth="1"/>
    <col min="8197" max="8445" width="9.16796875" style="3"/>
    <col min="8446" max="8446" width="0" style="3" hidden="1" customWidth="1"/>
    <col min="8447" max="8447" width="3.50390625" style="3" customWidth="1"/>
    <col min="8448" max="8448" width="49.89453125" style="3" customWidth="1"/>
    <col min="8449" max="8449" width="16.046875" style="3" customWidth="1"/>
    <col min="8450" max="8450" width="13.6171875" style="3" customWidth="1"/>
    <col min="8451" max="8451" width="16.71875" style="3" customWidth="1"/>
    <col min="8452" max="8452" width="15.1015625" style="3" customWidth="1"/>
    <col min="8453" max="8701" width="9.16796875" style="3"/>
    <col min="8702" max="8702" width="0" style="3" hidden="1" customWidth="1"/>
    <col min="8703" max="8703" width="3.50390625" style="3" customWidth="1"/>
    <col min="8704" max="8704" width="49.89453125" style="3" customWidth="1"/>
    <col min="8705" max="8705" width="16.046875" style="3" customWidth="1"/>
    <col min="8706" max="8706" width="13.6171875" style="3" customWidth="1"/>
    <col min="8707" max="8707" width="16.71875" style="3" customWidth="1"/>
    <col min="8708" max="8708" width="15.1015625" style="3" customWidth="1"/>
    <col min="8709" max="8957" width="9.16796875" style="3"/>
    <col min="8958" max="8958" width="0" style="3" hidden="1" customWidth="1"/>
    <col min="8959" max="8959" width="3.50390625" style="3" customWidth="1"/>
    <col min="8960" max="8960" width="49.89453125" style="3" customWidth="1"/>
    <col min="8961" max="8961" width="16.046875" style="3" customWidth="1"/>
    <col min="8962" max="8962" width="13.6171875" style="3" customWidth="1"/>
    <col min="8963" max="8963" width="16.71875" style="3" customWidth="1"/>
    <col min="8964" max="8964" width="15.1015625" style="3" customWidth="1"/>
    <col min="8965" max="9213" width="9.16796875" style="3"/>
    <col min="9214" max="9214" width="0" style="3" hidden="1" customWidth="1"/>
    <col min="9215" max="9215" width="3.50390625" style="3" customWidth="1"/>
    <col min="9216" max="9216" width="49.89453125" style="3" customWidth="1"/>
    <col min="9217" max="9217" width="16.046875" style="3" customWidth="1"/>
    <col min="9218" max="9218" width="13.6171875" style="3" customWidth="1"/>
    <col min="9219" max="9219" width="16.71875" style="3" customWidth="1"/>
    <col min="9220" max="9220" width="15.1015625" style="3" customWidth="1"/>
    <col min="9221" max="9469" width="9.16796875" style="3"/>
    <col min="9470" max="9470" width="0" style="3" hidden="1" customWidth="1"/>
    <col min="9471" max="9471" width="3.50390625" style="3" customWidth="1"/>
    <col min="9472" max="9472" width="49.89453125" style="3" customWidth="1"/>
    <col min="9473" max="9473" width="16.046875" style="3" customWidth="1"/>
    <col min="9474" max="9474" width="13.6171875" style="3" customWidth="1"/>
    <col min="9475" max="9475" width="16.71875" style="3" customWidth="1"/>
    <col min="9476" max="9476" width="15.1015625" style="3" customWidth="1"/>
    <col min="9477" max="9725" width="9.16796875" style="3"/>
    <col min="9726" max="9726" width="0" style="3" hidden="1" customWidth="1"/>
    <col min="9727" max="9727" width="3.50390625" style="3" customWidth="1"/>
    <col min="9728" max="9728" width="49.89453125" style="3" customWidth="1"/>
    <col min="9729" max="9729" width="16.046875" style="3" customWidth="1"/>
    <col min="9730" max="9730" width="13.6171875" style="3" customWidth="1"/>
    <col min="9731" max="9731" width="16.71875" style="3" customWidth="1"/>
    <col min="9732" max="9732" width="15.1015625" style="3" customWidth="1"/>
    <col min="9733" max="9981" width="9.16796875" style="3"/>
    <col min="9982" max="9982" width="0" style="3" hidden="1" customWidth="1"/>
    <col min="9983" max="9983" width="3.50390625" style="3" customWidth="1"/>
    <col min="9984" max="9984" width="49.89453125" style="3" customWidth="1"/>
    <col min="9985" max="9985" width="16.046875" style="3" customWidth="1"/>
    <col min="9986" max="9986" width="13.6171875" style="3" customWidth="1"/>
    <col min="9987" max="9987" width="16.71875" style="3" customWidth="1"/>
    <col min="9988" max="9988" width="15.1015625" style="3" customWidth="1"/>
    <col min="9989" max="10237" width="9.16796875" style="3"/>
    <col min="10238" max="10238" width="0" style="3" hidden="1" customWidth="1"/>
    <col min="10239" max="10239" width="3.50390625" style="3" customWidth="1"/>
    <col min="10240" max="10240" width="49.89453125" style="3" customWidth="1"/>
    <col min="10241" max="10241" width="16.046875" style="3" customWidth="1"/>
    <col min="10242" max="10242" width="13.6171875" style="3" customWidth="1"/>
    <col min="10243" max="10243" width="16.71875" style="3" customWidth="1"/>
    <col min="10244" max="10244" width="15.1015625" style="3" customWidth="1"/>
    <col min="10245" max="10493" width="9.16796875" style="3"/>
    <col min="10494" max="10494" width="0" style="3" hidden="1" customWidth="1"/>
    <col min="10495" max="10495" width="3.50390625" style="3" customWidth="1"/>
    <col min="10496" max="10496" width="49.89453125" style="3" customWidth="1"/>
    <col min="10497" max="10497" width="16.046875" style="3" customWidth="1"/>
    <col min="10498" max="10498" width="13.6171875" style="3" customWidth="1"/>
    <col min="10499" max="10499" width="16.71875" style="3" customWidth="1"/>
    <col min="10500" max="10500" width="15.1015625" style="3" customWidth="1"/>
    <col min="10501" max="10749" width="9.16796875" style="3"/>
    <col min="10750" max="10750" width="0" style="3" hidden="1" customWidth="1"/>
    <col min="10751" max="10751" width="3.50390625" style="3" customWidth="1"/>
    <col min="10752" max="10752" width="49.89453125" style="3" customWidth="1"/>
    <col min="10753" max="10753" width="16.046875" style="3" customWidth="1"/>
    <col min="10754" max="10754" width="13.6171875" style="3" customWidth="1"/>
    <col min="10755" max="10755" width="16.71875" style="3" customWidth="1"/>
    <col min="10756" max="10756" width="15.1015625" style="3" customWidth="1"/>
    <col min="10757" max="11005" width="9.16796875" style="3"/>
    <col min="11006" max="11006" width="0" style="3" hidden="1" customWidth="1"/>
    <col min="11007" max="11007" width="3.50390625" style="3" customWidth="1"/>
    <col min="11008" max="11008" width="49.89453125" style="3" customWidth="1"/>
    <col min="11009" max="11009" width="16.046875" style="3" customWidth="1"/>
    <col min="11010" max="11010" width="13.6171875" style="3" customWidth="1"/>
    <col min="11011" max="11011" width="16.71875" style="3" customWidth="1"/>
    <col min="11012" max="11012" width="15.1015625" style="3" customWidth="1"/>
    <col min="11013" max="11261" width="9.16796875" style="3"/>
    <col min="11262" max="11262" width="0" style="3" hidden="1" customWidth="1"/>
    <col min="11263" max="11263" width="3.50390625" style="3" customWidth="1"/>
    <col min="11264" max="11264" width="49.89453125" style="3" customWidth="1"/>
    <col min="11265" max="11265" width="16.046875" style="3" customWidth="1"/>
    <col min="11266" max="11266" width="13.6171875" style="3" customWidth="1"/>
    <col min="11267" max="11267" width="16.71875" style="3" customWidth="1"/>
    <col min="11268" max="11268" width="15.1015625" style="3" customWidth="1"/>
    <col min="11269" max="11517" width="9.16796875" style="3"/>
    <col min="11518" max="11518" width="0" style="3" hidden="1" customWidth="1"/>
    <col min="11519" max="11519" width="3.50390625" style="3" customWidth="1"/>
    <col min="11520" max="11520" width="49.89453125" style="3" customWidth="1"/>
    <col min="11521" max="11521" width="16.046875" style="3" customWidth="1"/>
    <col min="11522" max="11522" width="13.6171875" style="3" customWidth="1"/>
    <col min="11523" max="11523" width="16.71875" style="3" customWidth="1"/>
    <col min="11524" max="11524" width="15.1015625" style="3" customWidth="1"/>
    <col min="11525" max="11773" width="9.16796875" style="3"/>
    <col min="11774" max="11774" width="0" style="3" hidden="1" customWidth="1"/>
    <col min="11775" max="11775" width="3.50390625" style="3" customWidth="1"/>
    <col min="11776" max="11776" width="49.89453125" style="3" customWidth="1"/>
    <col min="11777" max="11777" width="16.046875" style="3" customWidth="1"/>
    <col min="11778" max="11778" width="13.6171875" style="3" customWidth="1"/>
    <col min="11779" max="11779" width="16.71875" style="3" customWidth="1"/>
    <col min="11780" max="11780" width="15.1015625" style="3" customWidth="1"/>
    <col min="11781" max="12029" width="9.16796875" style="3"/>
    <col min="12030" max="12030" width="0" style="3" hidden="1" customWidth="1"/>
    <col min="12031" max="12031" width="3.50390625" style="3" customWidth="1"/>
    <col min="12032" max="12032" width="49.89453125" style="3" customWidth="1"/>
    <col min="12033" max="12033" width="16.046875" style="3" customWidth="1"/>
    <col min="12034" max="12034" width="13.6171875" style="3" customWidth="1"/>
    <col min="12035" max="12035" width="16.71875" style="3" customWidth="1"/>
    <col min="12036" max="12036" width="15.1015625" style="3" customWidth="1"/>
    <col min="12037" max="12285" width="9.16796875" style="3"/>
    <col min="12286" max="12286" width="0" style="3" hidden="1" customWidth="1"/>
    <col min="12287" max="12287" width="3.50390625" style="3" customWidth="1"/>
    <col min="12288" max="12288" width="49.89453125" style="3" customWidth="1"/>
    <col min="12289" max="12289" width="16.046875" style="3" customWidth="1"/>
    <col min="12290" max="12290" width="13.6171875" style="3" customWidth="1"/>
    <col min="12291" max="12291" width="16.71875" style="3" customWidth="1"/>
    <col min="12292" max="12292" width="15.1015625" style="3" customWidth="1"/>
    <col min="12293" max="12541" width="9.16796875" style="3"/>
    <col min="12542" max="12542" width="0" style="3" hidden="1" customWidth="1"/>
    <col min="12543" max="12543" width="3.50390625" style="3" customWidth="1"/>
    <col min="12544" max="12544" width="49.89453125" style="3" customWidth="1"/>
    <col min="12545" max="12545" width="16.046875" style="3" customWidth="1"/>
    <col min="12546" max="12546" width="13.6171875" style="3" customWidth="1"/>
    <col min="12547" max="12547" width="16.71875" style="3" customWidth="1"/>
    <col min="12548" max="12548" width="15.1015625" style="3" customWidth="1"/>
    <col min="12549" max="12797" width="9.16796875" style="3"/>
    <col min="12798" max="12798" width="0" style="3" hidden="1" customWidth="1"/>
    <col min="12799" max="12799" width="3.50390625" style="3" customWidth="1"/>
    <col min="12800" max="12800" width="49.89453125" style="3" customWidth="1"/>
    <col min="12801" max="12801" width="16.046875" style="3" customWidth="1"/>
    <col min="12802" max="12802" width="13.6171875" style="3" customWidth="1"/>
    <col min="12803" max="12803" width="16.71875" style="3" customWidth="1"/>
    <col min="12804" max="12804" width="15.1015625" style="3" customWidth="1"/>
    <col min="12805" max="13053" width="9.16796875" style="3"/>
    <col min="13054" max="13054" width="0" style="3" hidden="1" customWidth="1"/>
    <col min="13055" max="13055" width="3.50390625" style="3" customWidth="1"/>
    <col min="13056" max="13056" width="49.89453125" style="3" customWidth="1"/>
    <col min="13057" max="13057" width="16.046875" style="3" customWidth="1"/>
    <col min="13058" max="13058" width="13.6171875" style="3" customWidth="1"/>
    <col min="13059" max="13059" width="16.71875" style="3" customWidth="1"/>
    <col min="13060" max="13060" width="15.1015625" style="3" customWidth="1"/>
    <col min="13061" max="13309" width="9.16796875" style="3"/>
    <col min="13310" max="13310" width="0" style="3" hidden="1" customWidth="1"/>
    <col min="13311" max="13311" width="3.50390625" style="3" customWidth="1"/>
    <col min="13312" max="13312" width="49.89453125" style="3" customWidth="1"/>
    <col min="13313" max="13313" width="16.046875" style="3" customWidth="1"/>
    <col min="13314" max="13314" width="13.6171875" style="3" customWidth="1"/>
    <col min="13315" max="13315" width="16.71875" style="3" customWidth="1"/>
    <col min="13316" max="13316" width="15.1015625" style="3" customWidth="1"/>
    <col min="13317" max="13565" width="9.16796875" style="3"/>
    <col min="13566" max="13566" width="0" style="3" hidden="1" customWidth="1"/>
    <col min="13567" max="13567" width="3.50390625" style="3" customWidth="1"/>
    <col min="13568" max="13568" width="49.89453125" style="3" customWidth="1"/>
    <col min="13569" max="13569" width="16.046875" style="3" customWidth="1"/>
    <col min="13570" max="13570" width="13.6171875" style="3" customWidth="1"/>
    <col min="13571" max="13571" width="16.71875" style="3" customWidth="1"/>
    <col min="13572" max="13572" width="15.1015625" style="3" customWidth="1"/>
    <col min="13573" max="13821" width="9.16796875" style="3"/>
    <col min="13822" max="13822" width="0" style="3" hidden="1" customWidth="1"/>
    <col min="13823" max="13823" width="3.50390625" style="3" customWidth="1"/>
    <col min="13824" max="13824" width="49.89453125" style="3" customWidth="1"/>
    <col min="13825" max="13825" width="16.046875" style="3" customWidth="1"/>
    <col min="13826" max="13826" width="13.6171875" style="3" customWidth="1"/>
    <col min="13827" max="13827" width="16.71875" style="3" customWidth="1"/>
    <col min="13828" max="13828" width="15.1015625" style="3" customWidth="1"/>
    <col min="13829" max="14077" width="9.16796875" style="3"/>
    <col min="14078" max="14078" width="0" style="3" hidden="1" customWidth="1"/>
    <col min="14079" max="14079" width="3.50390625" style="3" customWidth="1"/>
    <col min="14080" max="14080" width="49.89453125" style="3" customWidth="1"/>
    <col min="14081" max="14081" width="16.046875" style="3" customWidth="1"/>
    <col min="14082" max="14082" width="13.6171875" style="3" customWidth="1"/>
    <col min="14083" max="14083" width="16.71875" style="3" customWidth="1"/>
    <col min="14084" max="14084" width="15.1015625" style="3" customWidth="1"/>
    <col min="14085" max="14333" width="9.16796875" style="3"/>
    <col min="14334" max="14334" width="0" style="3" hidden="1" customWidth="1"/>
    <col min="14335" max="14335" width="3.50390625" style="3" customWidth="1"/>
    <col min="14336" max="14336" width="49.89453125" style="3" customWidth="1"/>
    <col min="14337" max="14337" width="16.046875" style="3" customWidth="1"/>
    <col min="14338" max="14338" width="13.6171875" style="3" customWidth="1"/>
    <col min="14339" max="14339" width="16.71875" style="3" customWidth="1"/>
    <col min="14340" max="14340" width="15.1015625" style="3" customWidth="1"/>
    <col min="14341" max="14589" width="9.16796875" style="3"/>
    <col min="14590" max="14590" width="0" style="3" hidden="1" customWidth="1"/>
    <col min="14591" max="14591" width="3.50390625" style="3" customWidth="1"/>
    <col min="14592" max="14592" width="49.89453125" style="3" customWidth="1"/>
    <col min="14593" max="14593" width="16.046875" style="3" customWidth="1"/>
    <col min="14594" max="14594" width="13.6171875" style="3" customWidth="1"/>
    <col min="14595" max="14595" width="16.71875" style="3" customWidth="1"/>
    <col min="14596" max="14596" width="15.1015625" style="3" customWidth="1"/>
    <col min="14597" max="14845" width="9.16796875" style="3"/>
    <col min="14846" max="14846" width="0" style="3" hidden="1" customWidth="1"/>
    <col min="14847" max="14847" width="3.50390625" style="3" customWidth="1"/>
    <col min="14848" max="14848" width="49.89453125" style="3" customWidth="1"/>
    <col min="14849" max="14849" width="16.046875" style="3" customWidth="1"/>
    <col min="14850" max="14850" width="13.6171875" style="3" customWidth="1"/>
    <col min="14851" max="14851" width="16.71875" style="3" customWidth="1"/>
    <col min="14852" max="14852" width="15.1015625" style="3" customWidth="1"/>
    <col min="14853" max="15101" width="9.16796875" style="3"/>
    <col min="15102" max="15102" width="0" style="3" hidden="1" customWidth="1"/>
    <col min="15103" max="15103" width="3.50390625" style="3" customWidth="1"/>
    <col min="15104" max="15104" width="49.89453125" style="3" customWidth="1"/>
    <col min="15105" max="15105" width="16.046875" style="3" customWidth="1"/>
    <col min="15106" max="15106" width="13.6171875" style="3" customWidth="1"/>
    <col min="15107" max="15107" width="16.71875" style="3" customWidth="1"/>
    <col min="15108" max="15108" width="15.1015625" style="3" customWidth="1"/>
    <col min="15109" max="15357" width="9.16796875" style="3"/>
    <col min="15358" max="15358" width="0" style="3" hidden="1" customWidth="1"/>
    <col min="15359" max="15359" width="3.50390625" style="3" customWidth="1"/>
    <col min="15360" max="15360" width="49.89453125" style="3" customWidth="1"/>
    <col min="15361" max="15361" width="16.046875" style="3" customWidth="1"/>
    <col min="15362" max="15362" width="13.6171875" style="3" customWidth="1"/>
    <col min="15363" max="15363" width="16.71875" style="3" customWidth="1"/>
    <col min="15364" max="15364" width="15.1015625" style="3" customWidth="1"/>
    <col min="15365" max="15613" width="9.16796875" style="3"/>
    <col min="15614" max="15614" width="0" style="3" hidden="1" customWidth="1"/>
    <col min="15615" max="15615" width="3.50390625" style="3" customWidth="1"/>
    <col min="15616" max="15616" width="49.89453125" style="3" customWidth="1"/>
    <col min="15617" max="15617" width="16.046875" style="3" customWidth="1"/>
    <col min="15618" max="15618" width="13.6171875" style="3" customWidth="1"/>
    <col min="15619" max="15619" width="16.71875" style="3" customWidth="1"/>
    <col min="15620" max="15620" width="15.1015625" style="3" customWidth="1"/>
    <col min="15621" max="15869" width="9.16796875" style="3"/>
    <col min="15870" max="15870" width="0" style="3" hidden="1" customWidth="1"/>
    <col min="15871" max="15871" width="3.50390625" style="3" customWidth="1"/>
    <col min="15872" max="15872" width="49.89453125" style="3" customWidth="1"/>
    <col min="15873" max="15873" width="16.046875" style="3" customWidth="1"/>
    <col min="15874" max="15874" width="13.6171875" style="3" customWidth="1"/>
    <col min="15875" max="15875" width="16.71875" style="3" customWidth="1"/>
    <col min="15876" max="15876" width="15.1015625" style="3" customWidth="1"/>
    <col min="15877" max="16125" width="9.16796875" style="3"/>
    <col min="16126" max="16126" width="0" style="3" hidden="1" customWidth="1"/>
    <col min="16127" max="16127" width="3.50390625" style="3" customWidth="1"/>
    <col min="16128" max="16128" width="49.89453125" style="3" customWidth="1"/>
    <col min="16129" max="16129" width="16.046875" style="3" customWidth="1"/>
    <col min="16130" max="16130" width="13.6171875" style="3" customWidth="1"/>
    <col min="16131" max="16131" width="16.71875" style="3" customWidth="1"/>
    <col min="16132" max="16132" width="15.1015625" style="3" customWidth="1"/>
    <col min="16133" max="16384" width="9.16796875" style="3"/>
  </cols>
  <sheetData>
    <row r="1" spans="1:8" s="2" customFormat="1" ht="15">
      <c r="A1" s="179" t="s">
        <v>0</v>
      </c>
      <c r="B1" s="179"/>
      <c r="C1" s="179"/>
      <c r="D1" s="179"/>
      <c r="E1" s="179"/>
      <c r="F1" s="179"/>
      <c r="G1" s="179"/>
      <c r="H1" s="179"/>
    </row>
    <row r="2" spans="1:8" s="2" customFormat="1" ht="15">
      <c r="A2" s="30"/>
      <c r="B2" s="30"/>
      <c r="C2" s="30"/>
      <c r="D2" s="30"/>
      <c r="E2" s="30"/>
      <c r="F2" s="30"/>
      <c r="G2" s="30"/>
      <c r="H2" s="30"/>
    </row>
    <row r="3" spans="1:8" s="2" customFormat="1" ht="47.25" customHeight="1">
      <c r="A3" s="180" t="s">
        <v>463</v>
      </c>
      <c r="B3" s="180"/>
      <c r="C3" s="180"/>
      <c r="D3" s="180"/>
      <c r="E3" s="180"/>
      <c r="F3" s="180"/>
      <c r="G3" s="180"/>
      <c r="H3" s="180"/>
    </row>
    <row r="4" spans="1:8" s="2" customFormat="1" ht="15">
      <c r="A4" s="26"/>
      <c r="B4" s="26"/>
      <c r="C4" s="26"/>
      <c r="D4" s="26"/>
      <c r="E4" s="26"/>
      <c r="F4" s="26"/>
      <c r="G4" s="26"/>
      <c r="H4" s="26"/>
    </row>
    <row r="5" spans="1:8" s="2" customFormat="1" ht="15.75" thickBot="1">
      <c r="A5" s="26"/>
      <c r="B5" s="26"/>
      <c r="C5" s="26"/>
      <c r="D5" s="26"/>
      <c r="E5" s="26"/>
      <c r="F5" s="26"/>
      <c r="G5" s="26"/>
      <c r="H5" s="26"/>
    </row>
    <row r="6" spans="1:8" ht="36.75" customHeight="1">
      <c r="A6" s="206" t="s">
        <v>1</v>
      </c>
      <c r="B6" s="208" t="s">
        <v>267</v>
      </c>
      <c r="C6" s="210" t="s">
        <v>268</v>
      </c>
      <c r="D6" s="210"/>
      <c r="E6" s="210" t="s">
        <v>264</v>
      </c>
      <c r="F6" s="210"/>
      <c r="G6" s="204" t="s">
        <v>269</v>
      </c>
      <c r="H6" s="205"/>
    </row>
    <row r="7" spans="1:8" ht="24.75" customHeight="1">
      <c r="A7" s="207"/>
      <c r="B7" s="209"/>
      <c r="C7" s="8" t="s">
        <v>6</v>
      </c>
      <c r="D7" s="9" t="s">
        <v>7</v>
      </c>
      <c r="E7" s="8" t="s">
        <v>8</v>
      </c>
      <c r="F7" s="9" t="s">
        <v>7</v>
      </c>
      <c r="G7" s="8" t="s">
        <v>8</v>
      </c>
      <c r="H7" s="10" t="s">
        <v>7</v>
      </c>
    </row>
    <row r="8" spans="1:8" s="19" customFormat="1" ht="33" customHeight="1">
      <c r="A8" s="4">
        <v>1</v>
      </c>
      <c r="B8" s="22" t="s">
        <v>438</v>
      </c>
      <c r="C8" s="21">
        <v>39709323.799999997</v>
      </c>
      <c r="D8" s="20">
        <v>15469062.418400001</v>
      </c>
      <c r="E8" s="21">
        <v>186834000</v>
      </c>
      <c r="F8" s="20">
        <v>73394000.219999999</v>
      </c>
      <c r="G8" s="21">
        <f>+C8+E8</f>
        <v>226543323.80000001</v>
      </c>
      <c r="H8" s="23">
        <f>+D8+F8</f>
        <v>88863062.638400003</v>
      </c>
    </row>
    <row r="9" spans="1:8" s="19" customFormat="1" ht="33" customHeight="1">
      <c r="A9" s="4">
        <v>2</v>
      </c>
      <c r="B9" s="22" t="s">
        <v>265</v>
      </c>
      <c r="C9" s="21">
        <v>19750000</v>
      </c>
      <c r="D9" s="20">
        <v>7686601.25</v>
      </c>
      <c r="E9" s="21">
        <v>0</v>
      </c>
      <c r="F9" s="20">
        <v>0</v>
      </c>
      <c r="G9" s="21">
        <f>+C9+E9</f>
        <v>19750000</v>
      </c>
      <c r="H9" s="23">
        <f t="shared" ref="H9:H10" si="0">+D9+F9</f>
        <v>7686601.25</v>
      </c>
    </row>
    <row r="10" spans="1:8" s="19" customFormat="1" ht="41.25" customHeight="1">
      <c r="A10" s="4">
        <v>3</v>
      </c>
      <c r="B10" s="22" t="s">
        <v>266</v>
      </c>
      <c r="C10" s="21">
        <v>27000000</v>
      </c>
      <c r="D10" s="20">
        <v>10611000</v>
      </c>
      <c r="E10" s="21">
        <v>0</v>
      </c>
      <c r="F10" s="20">
        <v>0</v>
      </c>
      <c r="G10" s="21">
        <f t="shared" ref="G10" si="1">+C10+E10</f>
        <v>27000000</v>
      </c>
      <c r="H10" s="23">
        <f t="shared" si="0"/>
        <v>10611000</v>
      </c>
    </row>
    <row r="11" spans="1:8" s="19" customFormat="1" ht="28.5" customHeight="1" thickBot="1">
      <c r="A11" s="202" t="s">
        <v>263</v>
      </c>
      <c r="B11" s="203"/>
      <c r="C11" s="27">
        <f>SUM(C8:C10)</f>
        <v>86459323.799999997</v>
      </c>
      <c r="D11" s="28">
        <f>SUM(D8:D10)</f>
        <v>33766663.668400005</v>
      </c>
      <c r="E11" s="27">
        <v>0</v>
      </c>
      <c r="F11" s="28">
        <v>0</v>
      </c>
      <c r="G11" s="27">
        <f>SUM(G8:G10)</f>
        <v>273293323.80000001</v>
      </c>
      <c r="H11" s="11">
        <f>SUM(H8:H10)</f>
        <v>107160663.8884</v>
      </c>
    </row>
    <row r="12" spans="1:8" s="19" customFormat="1" ht="21">
      <c r="A12" s="3"/>
      <c r="B12" s="3"/>
      <c r="C12" s="3"/>
      <c r="D12" s="25"/>
      <c r="E12" s="18"/>
      <c r="F12" s="3"/>
    </row>
    <row r="13" spans="1:8" s="17" customFormat="1">
      <c r="A13" s="201" t="s">
        <v>464</v>
      </c>
      <c r="B13" s="201"/>
      <c r="C13" s="201"/>
      <c r="D13" s="201"/>
      <c r="E13" s="201"/>
      <c r="F13" s="201"/>
      <c r="G13" s="201"/>
      <c r="H13" s="201"/>
    </row>
    <row r="14" spans="1:8" s="17" customFormat="1">
      <c r="B14" s="16"/>
      <c r="C14" s="6"/>
      <c r="D14" s="15"/>
      <c r="E14" s="6"/>
    </row>
    <row r="15" spans="1:8" s="17" customFormat="1">
      <c r="B15" s="16"/>
      <c r="C15" s="6"/>
      <c r="D15" s="15"/>
      <c r="E15" s="6"/>
    </row>
    <row r="16" spans="1:8" s="17" customFormat="1">
      <c r="C16" s="6"/>
      <c r="D16" s="15"/>
      <c r="E16" s="6"/>
    </row>
    <row r="17" spans="1:9" s="17" customFormat="1">
      <c r="C17" s="6"/>
      <c r="D17" s="15"/>
      <c r="E17" s="6"/>
    </row>
    <row r="18" spans="1:9" s="17" customFormat="1">
      <c r="C18" s="6"/>
      <c r="D18" s="15"/>
      <c r="E18" s="6"/>
    </row>
    <row r="19" spans="1:9" s="17" customFormat="1">
      <c r="C19" s="6"/>
      <c r="D19" s="15"/>
      <c r="E19" s="6"/>
    </row>
    <row r="20" spans="1:9">
      <c r="D20" s="29"/>
    </row>
    <row r="21" spans="1:9">
      <c r="D21" s="29"/>
    </row>
    <row r="22" spans="1:9">
      <c r="D22" s="29"/>
    </row>
    <row r="23" spans="1:9">
      <c r="D23" s="29"/>
    </row>
    <row r="24" spans="1:9">
      <c r="D24" s="29"/>
    </row>
    <row r="25" spans="1:9" s="25" customFormat="1">
      <c r="A25" s="3"/>
      <c r="B25" s="3"/>
      <c r="D25" s="29"/>
      <c r="F25" s="3"/>
      <c r="G25" s="3"/>
      <c r="H25" s="3"/>
      <c r="I25" s="3"/>
    </row>
    <row r="26" spans="1:9" s="25" customFormat="1">
      <c r="A26" s="3"/>
      <c r="B26" s="3"/>
      <c r="D26" s="29"/>
      <c r="F26" s="3"/>
      <c r="G26" s="3"/>
      <c r="H26" s="3"/>
      <c r="I26" s="3"/>
    </row>
    <row r="27" spans="1:9" s="25" customFormat="1">
      <c r="A27" s="3"/>
      <c r="B27" s="7"/>
      <c r="D27" s="29"/>
      <c r="F27" s="3"/>
      <c r="G27" s="3"/>
      <c r="H27" s="3"/>
      <c r="I27" s="3"/>
    </row>
    <row r="28" spans="1:9" s="25" customFormat="1">
      <c r="A28" s="3"/>
      <c r="B28" s="7"/>
      <c r="D28" s="29"/>
      <c r="F28" s="3"/>
      <c r="G28" s="3"/>
      <c r="H28" s="3"/>
      <c r="I28" s="3"/>
    </row>
    <row r="29" spans="1:9" s="25" customFormat="1">
      <c r="A29" s="3"/>
      <c r="B29" s="7"/>
      <c r="D29" s="29"/>
      <c r="F29" s="3"/>
      <c r="G29" s="3"/>
      <c r="H29" s="3"/>
      <c r="I29" s="3"/>
    </row>
    <row r="30" spans="1:9" s="25" customFormat="1">
      <c r="A30" s="3"/>
      <c r="B30" s="3"/>
      <c r="D30" s="29"/>
      <c r="F30" s="3"/>
      <c r="G30" s="3"/>
      <c r="H30" s="3"/>
      <c r="I30" s="3"/>
    </row>
    <row r="31" spans="1:9" s="25" customFormat="1">
      <c r="A31" s="3"/>
      <c r="B31" s="3"/>
      <c r="D31" s="29"/>
      <c r="F31" s="3"/>
      <c r="G31" s="3"/>
      <c r="H31" s="3"/>
      <c r="I31" s="3"/>
    </row>
    <row r="32" spans="1:9" s="25" customFormat="1">
      <c r="A32" s="3"/>
      <c r="B32" s="3"/>
      <c r="D32" s="29"/>
      <c r="F32" s="3"/>
      <c r="G32" s="3"/>
      <c r="H32" s="3"/>
      <c r="I32" s="3"/>
    </row>
    <row r="33" spans="1:9" s="25" customFormat="1">
      <c r="A33" s="3"/>
      <c r="B33" s="3"/>
      <c r="D33" s="29"/>
      <c r="F33" s="3"/>
      <c r="G33" s="3"/>
      <c r="H33" s="3"/>
      <c r="I33" s="3"/>
    </row>
    <row r="34" spans="1:9" s="25" customFormat="1">
      <c r="A34" s="3"/>
      <c r="B34" s="3"/>
      <c r="D34" s="29"/>
      <c r="F34" s="3"/>
      <c r="G34" s="3"/>
      <c r="H34" s="3"/>
      <c r="I34" s="3"/>
    </row>
    <row r="35" spans="1:9" s="25" customFormat="1">
      <c r="A35" s="3"/>
      <c r="B35" s="3"/>
      <c r="D35" s="29"/>
      <c r="F35" s="3"/>
      <c r="G35" s="3"/>
      <c r="H35" s="3"/>
      <c r="I35" s="3"/>
    </row>
    <row r="36" spans="1:9" s="25" customFormat="1">
      <c r="A36" s="3"/>
      <c r="B36" s="3"/>
      <c r="D36" s="29"/>
      <c r="F36" s="3"/>
      <c r="G36" s="3"/>
      <c r="H36" s="3"/>
      <c r="I36" s="3"/>
    </row>
    <row r="37" spans="1:9" s="25" customFormat="1">
      <c r="A37" s="3"/>
      <c r="B37" s="3"/>
      <c r="D37" s="29"/>
      <c r="F37" s="3"/>
      <c r="G37" s="3"/>
      <c r="H37" s="3"/>
      <c r="I37" s="3"/>
    </row>
    <row r="38" spans="1:9" s="25" customFormat="1">
      <c r="A38" s="3"/>
      <c r="B38" s="3"/>
      <c r="D38" s="29"/>
      <c r="F38" s="3"/>
      <c r="G38" s="3"/>
      <c r="H38" s="3"/>
      <c r="I38" s="3"/>
    </row>
    <row r="39" spans="1:9" s="25" customFormat="1">
      <c r="A39" s="3"/>
      <c r="B39" s="3"/>
      <c r="D39" s="29"/>
      <c r="F39" s="3"/>
      <c r="G39" s="3"/>
      <c r="H39" s="3"/>
      <c r="I39" s="3"/>
    </row>
    <row r="40" spans="1:9" s="25" customFormat="1">
      <c r="A40" s="3"/>
      <c r="B40" s="3"/>
      <c r="D40" s="29"/>
      <c r="F40" s="3"/>
      <c r="G40" s="3"/>
      <c r="H40" s="3"/>
      <c r="I40" s="3"/>
    </row>
    <row r="41" spans="1:9" s="25" customFormat="1">
      <c r="A41" s="3"/>
      <c r="B41" s="3"/>
      <c r="D41" s="29"/>
      <c r="F41" s="3"/>
      <c r="G41" s="3"/>
      <c r="H41" s="3"/>
      <c r="I41" s="3"/>
    </row>
    <row r="42" spans="1:9" s="25" customFormat="1">
      <c r="A42" s="3"/>
      <c r="B42" s="3"/>
      <c r="D42" s="29"/>
      <c r="F42" s="3"/>
      <c r="G42" s="3"/>
      <c r="H42" s="3"/>
      <c r="I42" s="3"/>
    </row>
    <row r="43" spans="1:9" s="25" customFormat="1">
      <c r="A43" s="3"/>
      <c r="B43" s="3"/>
      <c r="D43" s="29"/>
      <c r="F43" s="3"/>
      <c r="G43" s="3"/>
      <c r="H43" s="3"/>
      <c r="I43" s="3"/>
    </row>
    <row r="44" spans="1:9" s="25" customFormat="1">
      <c r="A44" s="3"/>
      <c r="B44" s="3"/>
      <c r="D44" s="29"/>
      <c r="F44" s="3"/>
      <c r="G44" s="3"/>
      <c r="H44" s="3"/>
      <c r="I44" s="3"/>
    </row>
    <row r="45" spans="1:9" s="25" customFormat="1">
      <c r="A45" s="3"/>
      <c r="B45" s="3"/>
      <c r="D45" s="29"/>
      <c r="F45" s="3"/>
      <c r="G45" s="3"/>
      <c r="H45" s="3"/>
      <c r="I45" s="3"/>
    </row>
    <row r="46" spans="1:9" s="25" customFormat="1">
      <c r="A46" s="3"/>
      <c r="B46" s="3"/>
      <c r="D46" s="29"/>
      <c r="F46" s="3"/>
      <c r="G46" s="3"/>
      <c r="H46" s="3"/>
      <c r="I46" s="3"/>
    </row>
    <row r="47" spans="1:9" s="25" customFormat="1">
      <c r="A47" s="3"/>
      <c r="B47" s="3"/>
      <c r="D47" s="29"/>
      <c r="F47" s="3"/>
      <c r="G47" s="3"/>
      <c r="H47" s="3"/>
      <c r="I47" s="3"/>
    </row>
    <row r="48" spans="1:9" s="25" customFormat="1">
      <c r="A48" s="3"/>
      <c r="B48" s="3"/>
      <c r="D48" s="29"/>
      <c r="F48" s="3"/>
      <c r="G48" s="3"/>
      <c r="H48" s="3"/>
      <c r="I48" s="3"/>
    </row>
    <row r="49" spans="1:9" s="25" customFormat="1">
      <c r="A49" s="3"/>
      <c r="B49" s="3"/>
      <c r="D49" s="29"/>
      <c r="F49" s="3"/>
      <c r="G49" s="3"/>
      <c r="H49" s="3"/>
      <c r="I49" s="3"/>
    </row>
    <row r="50" spans="1:9" s="25" customFormat="1">
      <c r="A50" s="3"/>
      <c r="B50" s="3"/>
      <c r="D50" s="29"/>
      <c r="F50" s="3"/>
      <c r="G50" s="3"/>
      <c r="H50" s="3"/>
      <c r="I50" s="3"/>
    </row>
    <row r="51" spans="1:9" s="25" customFormat="1">
      <c r="A51" s="3"/>
      <c r="B51" s="3"/>
      <c r="D51" s="29"/>
      <c r="F51" s="3"/>
      <c r="G51" s="3"/>
      <c r="H51" s="3"/>
      <c r="I51" s="3"/>
    </row>
    <row r="52" spans="1:9" s="25" customFormat="1">
      <c r="A52" s="3"/>
      <c r="B52" s="3"/>
      <c r="D52" s="29"/>
      <c r="F52" s="3"/>
      <c r="G52" s="3"/>
      <c r="H52" s="3"/>
      <c r="I52" s="3"/>
    </row>
    <row r="53" spans="1:9" s="25" customFormat="1">
      <c r="A53" s="3"/>
      <c r="B53" s="3"/>
      <c r="D53" s="29"/>
      <c r="F53" s="3"/>
      <c r="G53" s="3"/>
      <c r="H53" s="3"/>
      <c r="I53" s="3"/>
    </row>
    <row r="54" spans="1:9" s="25" customFormat="1">
      <c r="A54" s="3"/>
      <c r="B54" s="3"/>
      <c r="D54" s="29"/>
      <c r="F54" s="3"/>
      <c r="G54" s="3"/>
      <c r="H54" s="3"/>
      <c r="I54" s="3"/>
    </row>
    <row r="55" spans="1:9" s="25" customFormat="1">
      <c r="A55" s="3"/>
      <c r="B55" s="3"/>
      <c r="D55" s="29"/>
      <c r="F55" s="3"/>
      <c r="G55" s="3"/>
      <c r="H55" s="3"/>
      <c r="I55" s="3"/>
    </row>
    <row r="56" spans="1:9" s="25" customFormat="1">
      <c r="A56" s="3"/>
      <c r="B56" s="3"/>
      <c r="D56" s="29"/>
      <c r="F56" s="3"/>
      <c r="G56" s="3"/>
      <c r="H56" s="3"/>
      <c r="I56" s="3"/>
    </row>
    <row r="57" spans="1:9" s="25" customFormat="1">
      <c r="A57" s="3"/>
      <c r="B57" s="3"/>
      <c r="D57" s="29"/>
      <c r="F57" s="3"/>
      <c r="G57" s="3"/>
      <c r="H57" s="3"/>
      <c r="I57" s="3"/>
    </row>
    <row r="58" spans="1:9" s="25" customFormat="1">
      <c r="A58" s="3"/>
      <c r="B58" s="3"/>
      <c r="D58" s="29"/>
      <c r="F58" s="3"/>
      <c r="G58" s="3"/>
      <c r="H58" s="3"/>
      <c r="I58" s="3"/>
    </row>
    <row r="59" spans="1:9" s="25" customFormat="1">
      <c r="A59" s="3"/>
      <c r="B59" s="3"/>
      <c r="D59" s="29"/>
      <c r="F59" s="3"/>
      <c r="G59" s="3"/>
      <c r="H59" s="3"/>
      <c r="I59" s="3"/>
    </row>
    <row r="60" spans="1:9" s="25" customFormat="1">
      <c r="A60" s="3"/>
      <c r="B60" s="3"/>
      <c r="D60" s="29"/>
      <c r="F60" s="3"/>
      <c r="G60" s="3"/>
      <c r="H60" s="3"/>
      <c r="I60" s="3"/>
    </row>
    <row r="61" spans="1:9" s="25" customFormat="1">
      <c r="A61" s="3"/>
      <c r="B61" s="3"/>
      <c r="D61" s="29"/>
      <c r="F61" s="3"/>
      <c r="G61" s="3"/>
      <c r="H61" s="3"/>
      <c r="I61" s="3"/>
    </row>
    <row r="62" spans="1:9" s="25" customFormat="1">
      <c r="A62" s="3"/>
      <c r="B62" s="3"/>
      <c r="D62" s="29"/>
      <c r="F62" s="3"/>
      <c r="G62" s="3"/>
      <c r="H62" s="3"/>
      <c r="I62" s="3"/>
    </row>
    <row r="63" spans="1:9" s="25" customFormat="1">
      <c r="A63" s="3"/>
      <c r="B63" s="3"/>
      <c r="D63" s="29"/>
      <c r="F63" s="3"/>
      <c r="G63" s="3"/>
      <c r="H63" s="3"/>
      <c r="I63" s="3"/>
    </row>
    <row r="64" spans="1:9" s="25" customFormat="1">
      <c r="A64" s="3"/>
      <c r="B64" s="3"/>
      <c r="D64" s="29"/>
      <c r="F64" s="3"/>
      <c r="G64" s="3"/>
      <c r="H64" s="3"/>
      <c r="I64" s="3"/>
    </row>
    <row r="65" spans="1:9" s="25" customFormat="1">
      <c r="A65" s="3"/>
      <c r="B65" s="3"/>
      <c r="D65" s="29"/>
      <c r="F65" s="3"/>
      <c r="G65" s="3"/>
      <c r="H65" s="3"/>
      <c r="I65" s="3"/>
    </row>
    <row r="66" spans="1:9" s="25" customFormat="1">
      <c r="A66" s="3"/>
      <c r="B66" s="3"/>
      <c r="D66" s="29"/>
      <c r="F66" s="3"/>
      <c r="G66" s="3"/>
      <c r="H66" s="3"/>
      <c r="I66" s="3"/>
    </row>
    <row r="67" spans="1:9" s="25" customFormat="1">
      <c r="A67" s="3"/>
      <c r="B67" s="3"/>
      <c r="D67" s="29"/>
      <c r="F67" s="3"/>
      <c r="G67" s="3"/>
      <c r="H67" s="3"/>
      <c r="I67" s="3"/>
    </row>
    <row r="68" spans="1:9" s="25" customFormat="1">
      <c r="A68" s="3"/>
      <c r="B68" s="3"/>
      <c r="D68" s="29"/>
      <c r="F68" s="3"/>
      <c r="G68" s="3"/>
      <c r="H68" s="3"/>
      <c r="I68" s="3"/>
    </row>
    <row r="69" spans="1:9" s="25" customFormat="1">
      <c r="A69" s="3"/>
      <c r="B69" s="3"/>
      <c r="D69" s="29"/>
      <c r="F69" s="3"/>
      <c r="G69" s="3"/>
      <c r="H69" s="3"/>
      <c r="I69" s="3"/>
    </row>
    <row r="70" spans="1:9" s="25" customFormat="1">
      <c r="A70" s="3"/>
      <c r="B70" s="3"/>
      <c r="D70" s="29"/>
      <c r="F70" s="3"/>
      <c r="G70" s="3"/>
      <c r="H70" s="3"/>
      <c r="I70" s="3"/>
    </row>
    <row r="71" spans="1:9" s="25" customFormat="1">
      <c r="A71" s="3"/>
      <c r="B71" s="3"/>
      <c r="D71" s="29"/>
      <c r="F71" s="3"/>
      <c r="G71" s="3"/>
      <c r="H71" s="3"/>
      <c r="I71" s="3"/>
    </row>
    <row r="72" spans="1:9" s="25" customFormat="1">
      <c r="A72" s="3"/>
      <c r="B72" s="3"/>
      <c r="D72" s="29"/>
      <c r="F72" s="3"/>
      <c r="G72" s="3"/>
      <c r="H72" s="3"/>
      <c r="I72" s="3"/>
    </row>
    <row r="73" spans="1:9" s="25" customFormat="1">
      <c r="A73" s="3"/>
      <c r="B73" s="3"/>
      <c r="D73" s="29"/>
      <c r="F73" s="3"/>
      <c r="G73" s="3"/>
      <c r="H73" s="3"/>
      <c r="I73" s="3"/>
    </row>
    <row r="74" spans="1:9" s="25" customFormat="1">
      <c r="A74" s="3"/>
      <c r="B74" s="3"/>
      <c r="D74" s="29"/>
      <c r="F74" s="3"/>
      <c r="G74" s="3"/>
      <c r="H74" s="3"/>
      <c r="I74" s="3"/>
    </row>
    <row r="75" spans="1:9" s="25" customFormat="1">
      <c r="A75" s="3"/>
      <c r="B75" s="3"/>
      <c r="D75" s="29"/>
      <c r="F75" s="3"/>
      <c r="G75" s="3"/>
      <c r="H75" s="3"/>
      <c r="I75" s="3"/>
    </row>
    <row r="76" spans="1:9" s="25" customFormat="1">
      <c r="A76" s="3"/>
      <c r="B76" s="3"/>
      <c r="D76" s="29"/>
      <c r="F76" s="3"/>
      <c r="G76" s="3"/>
      <c r="H76" s="3"/>
      <c r="I76" s="3"/>
    </row>
    <row r="77" spans="1:9" s="25" customFormat="1">
      <c r="A77" s="3"/>
      <c r="B77" s="3"/>
      <c r="D77" s="29"/>
      <c r="F77" s="3"/>
      <c r="G77" s="3"/>
      <c r="H77" s="3"/>
      <c r="I77" s="3"/>
    </row>
    <row r="78" spans="1:9" s="25" customFormat="1">
      <c r="A78" s="3"/>
      <c r="B78" s="3"/>
      <c r="D78" s="29"/>
      <c r="F78" s="3"/>
      <c r="G78" s="3"/>
      <c r="H78" s="3"/>
      <c r="I78" s="3"/>
    </row>
    <row r="79" spans="1:9" s="25" customFormat="1">
      <c r="A79" s="3"/>
      <c r="B79" s="3"/>
      <c r="D79" s="29"/>
      <c r="F79" s="3"/>
      <c r="G79" s="3"/>
      <c r="H79" s="3"/>
      <c r="I79" s="3"/>
    </row>
    <row r="80" spans="1:9" s="25" customFormat="1">
      <c r="A80" s="3"/>
      <c r="B80" s="3"/>
      <c r="D80" s="29"/>
      <c r="F80" s="3"/>
      <c r="G80" s="3"/>
      <c r="H80" s="3"/>
      <c r="I80" s="3"/>
    </row>
    <row r="81" spans="1:9" s="25" customFormat="1">
      <c r="A81" s="3"/>
      <c r="B81" s="3"/>
      <c r="D81" s="29"/>
      <c r="F81" s="3"/>
      <c r="G81" s="3"/>
      <c r="H81" s="3"/>
      <c r="I81" s="3"/>
    </row>
    <row r="82" spans="1:9" s="25" customFormat="1">
      <c r="A82" s="3"/>
      <c r="B82" s="3"/>
      <c r="D82" s="29"/>
      <c r="F82" s="3"/>
      <c r="G82" s="3"/>
      <c r="H82" s="3"/>
      <c r="I82" s="3"/>
    </row>
    <row r="83" spans="1:9" s="25" customFormat="1">
      <c r="A83" s="3"/>
      <c r="B83" s="3"/>
      <c r="D83" s="29"/>
      <c r="F83" s="3"/>
      <c r="G83" s="3"/>
      <c r="H83" s="3"/>
      <c r="I83" s="3"/>
    </row>
    <row r="84" spans="1:9" s="25" customFormat="1">
      <c r="A84" s="3"/>
      <c r="B84" s="3"/>
      <c r="D84" s="29"/>
      <c r="F84" s="3"/>
      <c r="G84" s="3"/>
      <c r="H84" s="3"/>
      <c r="I84" s="3"/>
    </row>
    <row r="85" spans="1:9" s="25" customFormat="1">
      <c r="A85" s="3"/>
      <c r="B85" s="3"/>
      <c r="D85" s="29"/>
      <c r="F85" s="3"/>
      <c r="G85" s="3"/>
      <c r="H85" s="3"/>
      <c r="I85" s="3"/>
    </row>
    <row r="86" spans="1:9" s="25" customFormat="1">
      <c r="A86" s="3"/>
      <c r="B86" s="3"/>
      <c r="D86" s="29"/>
      <c r="F86" s="3"/>
      <c r="G86" s="3"/>
      <c r="H86" s="3"/>
      <c r="I86" s="3"/>
    </row>
    <row r="87" spans="1:9" s="25" customFormat="1">
      <c r="A87" s="3"/>
      <c r="B87" s="3"/>
      <c r="D87" s="29"/>
      <c r="F87" s="3"/>
      <c r="G87" s="3"/>
      <c r="H87" s="3"/>
      <c r="I87" s="3"/>
    </row>
    <row r="88" spans="1:9" s="25" customFormat="1">
      <c r="A88" s="3"/>
      <c r="B88" s="3"/>
      <c r="D88" s="29"/>
      <c r="F88" s="3"/>
      <c r="G88" s="3"/>
      <c r="H88" s="3"/>
      <c r="I88" s="3"/>
    </row>
    <row r="89" spans="1:9" s="25" customFormat="1">
      <c r="A89" s="3"/>
      <c r="B89" s="3"/>
      <c r="D89" s="29"/>
      <c r="F89" s="3"/>
      <c r="G89" s="3"/>
      <c r="H89" s="3"/>
      <c r="I89" s="3"/>
    </row>
    <row r="90" spans="1:9" s="25" customFormat="1">
      <c r="A90" s="3"/>
      <c r="B90" s="3"/>
      <c r="D90" s="29"/>
      <c r="F90" s="3"/>
      <c r="G90" s="3"/>
      <c r="H90" s="3"/>
      <c r="I90" s="3"/>
    </row>
    <row r="91" spans="1:9" s="25" customFormat="1">
      <c r="A91" s="3"/>
      <c r="B91" s="3"/>
      <c r="D91" s="29"/>
      <c r="F91" s="3"/>
      <c r="G91" s="3"/>
      <c r="H91" s="3"/>
      <c r="I91" s="3"/>
    </row>
    <row r="92" spans="1:9" s="25" customFormat="1">
      <c r="A92" s="3"/>
      <c r="B92" s="3"/>
      <c r="D92" s="29"/>
      <c r="F92" s="3"/>
      <c r="G92" s="3"/>
      <c r="H92" s="3"/>
      <c r="I92" s="3"/>
    </row>
    <row r="93" spans="1:9" s="25" customFormat="1">
      <c r="A93" s="3"/>
      <c r="B93" s="3"/>
      <c r="D93" s="29"/>
      <c r="F93" s="3"/>
      <c r="G93" s="3"/>
      <c r="H93" s="3"/>
      <c r="I93" s="3"/>
    </row>
    <row r="94" spans="1:9" s="25" customFormat="1">
      <c r="A94" s="3"/>
      <c r="B94" s="3"/>
      <c r="D94" s="29"/>
      <c r="F94" s="3"/>
      <c r="G94" s="3"/>
      <c r="H94" s="3"/>
      <c r="I94" s="3"/>
    </row>
    <row r="95" spans="1:9" s="25" customFormat="1">
      <c r="A95" s="3"/>
      <c r="B95" s="3"/>
      <c r="D95" s="29"/>
      <c r="F95" s="3"/>
      <c r="G95" s="3"/>
      <c r="H95" s="3"/>
      <c r="I95" s="3"/>
    </row>
    <row r="96" spans="1:9" s="25" customFormat="1">
      <c r="A96" s="3"/>
      <c r="B96" s="3"/>
      <c r="D96" s="29"/>
      <c r="F96" s="3"/>
      <c r="G96" s="3"/>
      <c r="H96" s="3"/>
      <c r="I96" s="3"/>
    </row>
    <row r="97" spans="1:9" s="25" customFormat="1">
      <c r="A97" s="3"/>
      <c r="B97" s="3"/>
      <c r="D97" s="29"/>
      <c r="F97" s="3"/>
      <c r="G97" s="3"/>
      <c r="H97" s="3"/>
      <c r="I97" s="3"/>
    </row>
    <row r="98" spans="1:9" s="25" customFormat="1">
      <c r="A98" s="3"/>
      <c r="B98" s="3"/>
      <c r="D98" s="29"/>
      <c r="F98" s="3"/>
      <c r="G98" s="3"/>
      <c r="H98" s="3"/>
      <c r="I98" s="3"/>
    </row>
    <row r="99" spans="1:9" s="25" customFormat="1">
      <c r="A99" s="3"/>
      <c r="B99" s="3"/>
      <c r="D99" s="29"/>
      <c r="F99" s="3"/>
      <c r="G99" s="3"/>
      <c r="H99" s="3"/>
      <c r="I99" s="3"/>
    </row>
    <row r="100" spans="1:9" s="25" customFormat="1">
      <c r="A100" s="3"/>
      <c r="B100" s="3"/>
      <c r="D100" s="29"/>
      <c r="F100" s="3"/>
      <c r="G100" s="3"/>
      <c r="H100" s="3"/>
      <c r="I100" s="3"/>
    </row>
    <row r="101" spans="1:9" s="25" customFormat="1">
      <c r="A101" s="3"/>
      <c r="B101" s="3"/>
      <c r="D101" s="29"/>
      <c r="F101" s="3"/>
      <c r="G101" s="3"/>
      <c r="H101" s="3"/>
      <c r="I101" s="3"/>
    </row>
    <row r="102" spans="1:9" s="25" customFormat="1">
      <c r="A102" s="3"/>
      <c r="B102" s="3"/>
      <c r="D102" s="29"/>
      <c r="F102" s="3"/>
      <c r="G102" s="3"/>
      <c r="H102" s="3"/>
      <c r="I102" s="3"/>
    </row>
    <row r="103" spans="1:9" s="25" customFormat="1">
      <c r="A103" s="3"/>
      <c r="B103" s="3"/>
      <c r="D103" s="29"/>
      <c r="F103" s="3"/>
      <c r="G103" s="3"/>
      <c r="H103" s="3"/>
      <c r="I103" s="3"/>
    </row>
    <row r="104" spans="1:9" s="25" customFormat="1">
      <c r="A104" s="3"/>
      <c r="B104" s="3"/>
      <c r="D104" s="29"/>
      <c r="F104" s="3"/>
      <c r="G104" s="3"/>
      <c r="H104" s="3"/>
      <c r="I104" s="3"/>
    </row>
    <row r="105" spans="1:9" s="25" customFormat="1">
      <c r="A105" s="3"/>
      <c r="B105" s="3"/>
      <c r="D105" s="29"/>
      <c r="F105" s="3"/>
      <c r="G105" s="3"/>
      <c r="H105" s="3"/>
      <c r="I105" s="3"/>
    </row>
    <row r="106" spans="1:9" s="25" customFormat="1">
      <c r="A106" s="3"/>
      <c r="B106" s="3"/>
      <c r="D106" s="29"/>
      <c r="F106" s="3"/>
      <c r="G106" s="3"/>
      <c r="H106" s="3"/>
      <c r="I106" s="3"/>
    </row>
    <row r="107" spans="1:9" s="25" customFormat="1">
      <c r="A107" s="3"/>
      <c r="B107" s="3"/>
      <c r="D107" s="29"/>
      <c r="F107" s="3"/>
      <c r="G107" s="3"/>
      <c r="H107" s="3"/>
      <c r="I107" s="3"/>
    </row>
    <row r="108" spans="1:9" s="25" customFormat="1">
      <c r="A108" s="3"/>
      <c r="B108" s="3"/>
      <c r="D108" s="29"/>
      <c r="F108" s="3"/>
      <c r="G108" s="3"/>
      <c r="H108" s="3"/>
      <c r="I108" s="3"/>
    </row>
    <row r="109" spans="1:9" s="25" customFormat="1">
      <c r="A109" s="3"/>
      <c r="B109" s="3"/>
      <c r="D109" s="29"/>
      <c r="F109" s="3"/>
      <c r="G109" s="3"/>
      <c r="H109" s="3"/>
      <c r="I109" s="3"/>
    </row>
    <row r="110" spans="1:9" s="25" customFormat="1">
      <c r="A110" s="3"/>
      <c r="B110" s="3"/>
      <c r="D110" s="29"/>
      <c r="F110" s="3"/>
      <c r="G110" s="3"/>
      <c r="H110" s="3"/>
      <c r="I110" s="3"/>
    </row>
    <row r="111" spans="1:9" s="25" customFormat="1">
      <c r="A111" s="3"/>
      <c r="B111" s="3"/>
      <c r="D111" s="29"/>
      <c r="F111" s="3"/>
      <c r="G111" s="3"/>
      <c r="H111" s="3"/>
      <c r="I111" s="3"/>
    </row>
    <row r="112" spans="1:9" s="25" customFormat="1">
      <c r="A112" s="3"/>
      <c r="B112" s="3"/>
      <c r="D112" s="29"/>
      <c r="F112" s="3"/>
      <c r="G112" s="3"/>
      <c r="H112" s="3"/>
      <c r="I112" s="3"/>
    </row>
    <row r="113" spans="1:9" s="25" customFormat="1">
      <c r="A113" s="3"/>
      <c r="B113" s="3"/>
      <c r="D113" s="29"/>
      <c r="F113" s="3"/>
      <c r="G113" s="3"/>
      <c r="H113" s="3"/>
      <c r="I113" s="3"/>
    </row>
    <row r="114" spans="1:9" s="25" customFormat="1">
      <c r="A114" s="3"/>
      <c r="B114" s="3"/>
      <c r="D114" s="29"/>
      <c r="F114" s="3"/>
      <c r="G114" s="3"/>
      <c r="H114" s="3"/>
      <c r="I114" s="3"/>
    </row>
    <row r="115" spans="1:9" s="25" customFormat="1">
      <c r="A115" s="3"/>
      <c r="B115" s="3"/>
      <c r="D115" s="29"/>
      <c r="F115" s="3"/>
      <c r="G115" s="3"/>
      <c r="H115" s="3"/>
      <c r="I115" s="3"/>
    </row>
    <row r="116" spans="1:9" s="25" customFormat="1">
      <c r="A116" s="3"/>
      <c r="B116" s="3"/>
      <c r="D116" s="29"/>
      <c r="F116" s="3"/>
      <c r="G116" s="3"/>
      <c r="H116" s="3"/>
      <c r="I116" s="3"/>
    </row>
    <row r="117" spans="1:9" s="25" customFormat="1">
      <c r="A117" s="3"/>
      <c r="B117" s="3"/>
      <c r="D117" s="29"/>
      <c r="F117" s="3"/>
      <c r="G117" s="3"/>
      <c r="H117" s="3"/>
      <c r="I117" s="3"/>
    </row>
    <row r="118" spans="1:9" s="25" customFormat="1">
      <c r="A118" s="3"/>
      <c r="B118" s="3"/>
      <c r="D118" s="29"/>
      <c r="F118" s="3"/>
      <c r="G118" s="3"/>
      <c r="H118" s="3"/>
      <c r="I118" s="3"/>
    </row>
    <row r="119" spans="1:9" s="25" customFormat="1">
      <c r="A119" s="3"/>
      <c r="B119" s="3"/>
      <c r="D119" s="29"/>
      <c r="F119" s="3"/>
      <c r="G119" s="3"/>
      <c r="H119" s="3"/>
      <c r="I119" s="3"/>
    </row>
    <row r="120" spans="1:9" s="25" customFormat="1">
      <c r="A120" s="3"/>
      <c r="B120" s="3"/>
      <c r="D120" s="29"/>
      <c r="F120" s="3"/>
      <c r="G120" s="3"/>
      <c r="H120" s="3"/>
      <c r="I120" s="3"/>
    </row>
    <row r="121" spans="1:9" s="25" customFormat="1">
      <c r="A121" s="3"/>
      <c r="B121" s="3"/>
      <c r="D121" s="29"/>
      <c r="F121" s="3"/>
      <c r="G121" s="3"/>
      <c r="H121" s="3"/>
      <c r="I121" s="3"/>
    </row>
    <row r="122" spans="1:9" s="25" customFormat="1">
      <c r="A122" s="3"/>
      <c r="B122" s="3"/>
      <c r="D122" s="29"/>
      <c r="F122" s="3"/>
      <c r="G122" s="3"/>
      <c r="H122" s="3"/>
      <c r="I122" s="3"/>
    </row>
    <row r="123" spans="1:9" s="25" customFormat="1">
      <c r="A123" s="3"/>
      <c r="B123" s="3"/>
      <c r="D123" s="29"/>
      <c r="F123" s="3"/>
      <c r="G123" s="3"/>
      <c r="H123" s="3"/>
      <c r="I123" s="3"/>
    </row>
    <row r="124" spans="1:9" s="25" customFormat="1">
      <c r="A124" s="3"/>
      <c r="B124" s="3"/>
      <c r="D124" s="29"/>
      <c r="F124" s="3"/>
      <c r="G124" s="3"/>
      <c r="H124" s="3"/>
      <c r="I124" s="3"/>
    </row>
    <row r="125" spans="1:9" s="25" customFormat="1">
      <c r="A125" s="3"/>
      <c r="B125" s="3"/>
      <c r="D125" s="29"/>
      <c r="F125" s="3"/>
      <c r="G125" s="3"/>
      <c r="H125" s="3"/>
      <c r="I125" s="3"/>
    </row>
    <row r="126" spans="1:9" s="25" customFormat="1">
      <c r="A126" s="3"/>
      <c r="B126" s="3"/>
      <c r="D126" s="29"/>
      <c r="F126" s="3"/>
      <c r="G126" s="3"/>
      <c r="H126" s="3"/>
      <c r="I126" s="3"/>
    </row>
    <row r="127" spans="1:9" s="25" customFormat="1">
      <c r="A127" s="3"/>
      <c r="B127" s="3"/>
      <c r="D127" s="29"/>
      <c r="F127" s="3"/>
      <c r="G127" s="3"/>
      <c r="H127" s="3"/>
      <c r="I127" s="3"/>
    </row>
    <row r="128" spans="1:9" s="25" customFormat="1">
      <c r="A128" s="3"/>
      <c r="B128" s="3"/>
      <c r="D128" s="29"/>
      <c r="F128" s="3"/>
      <c r="G128" s="3"/>
      <c r="H128" s="3"/>
      <c r="I128" s="3"/>
    </row>
    <row r="129" spans="1:9" s="25" customFormat="1">
      <c r="A129" s="3"/>
      <c r="B129" s="3"/>
      <c r="D129" s="29"/>
      <c r="F129" s="3"/>
      <c r="G129" s="3"/>
      <c r="H129" s="3"/>
      <c r="I129" s="3"/>
    </row>
    <row r="130" spans="1:9" s="25" customFormat="1">
      <c r="A130" s="3"/>
      <c r="B130" s="3"/>
      <c r="D130" s="29"/>
      <c r="F130" s="3"/>
      <c r="G130" s="3"/>
      <c r="H130" s="3"/>
      <c r="I130" s="3"/>
    </row>
    <row r="131" spans="1:9" s="25" customFormat="1">
      <c r="A131" s="3"/>
      <c r="B131" s="3"/>
      <c r="D131" s="29"/>
      <c r="F131" s="3"/>
      <c r="G131" s="3"/>
      <c r="H131" s="3"/>
      <c r="I131" s="3"/>
    </row>
    <row r="132" spans="1:9" s="25" customFormat="1">
      <c r="A132" s="3"/>
      <c r="B132" s="3"/>
      <c r="D132" s="29"/>
      <c r="F132" s="3"/>
      <c r="G132" s="3"/>
      <c r="H132" s="3"/>
      <c r="I132" s="3"/>
    </row>
    <row r="133" spans="1:9" s="25" customFormat="1">
      <c r="A133" s="3"/>
      <c r="B133" s="3"/>
      <c r="D133" s="29"/>
      <c r="F133" s="3"/>
      <c r="G133" s="3"/>
      <c r="H133" s="3"/>
      <c r="I133" s="3"/>
    </row>
    <row r="134" spans="1:9" s="25" customFormat="1">
      <c r="A134" s="3"/>
      <c r="B134" s="3"/>
      <c r="D134" s="29"/>
      <c r="F134" s="3"/>
      <c r="G134" s="3"/>
      <c r="H134" s="3"/>
      <c r="I134" s="3"/>
    </row>
    <row r="135" spans="1:9" s="25" customFormat="1">
      <c r="A135" s="3"/>
      <c r="B135" s="3"/>
      <c r="D135" s="29"/>
      <c r="F135" s="3"/>
      <c r="G135" s="3"/>
      <c r="H135" s="3"/>
      <c r="I135" s="3"/>
    </row>
    <row r="136" spans="1:9" s="25" customFormat="1">
      <c r="A136" s="3"/>
      <c r="B136" s="3"/>
      <c r="D136" s="29"/>
      <c r="F136" s="3"/>
      <c r="G136" s="3"/>
      <c r="H136" s="3"/>
      <c r="I136" s="3"/>
    </row>
    <row r="137" spans="1:9" s="25" customFormat="1">
      <c r="A137" s="3"/>
      <c r="B137" s="3"/>
      <c r="D137" s="29"/>
      <c r="F137" s="3"/>
      <c r="G137" s="3"/>
      <c r="H137" s="3"/>
      <c r="I137" s="3"/>
    </row>
    <row r="138" spans="1:9" s="25" customFormat="1">
      <c r="A138" s="3"/>
      <c r="B138" s="3"/>
      <c r="D138" s="29"/>
      <c r="F138" s="3"/>
      <c r="G138" s="3"/>
      <c r="H138" s="3"/>
      <c r="I138" s="3"/>
    </row>
    <row r="139" spans="1:9" s="25" customFormat="1">
      <c r="A139" s="3"/>
      <c r="B139" s="3"/>
      <c r="D139" s="29"/>
      <c r="F139" s="3"/>
      <c r="G139" s="3"/>
      <c r="H139" s="3"/>
      <c r="I139" s="3"/>
    </row>
    <row r="140" spans="1:9" s="25" customFormat="1">
      <c r="A140" s="3"/>
      <c r="B140" s="3"/>
      <c r="D140" s="29"/>
      <c r="F140" s="3"/>
      <c r="G140" s="3"/>
      <c r="H140" s="3"/>
      <c r="I140" s="3"/>
    </row>
    <row r="141" spans="1:9" s="25" customFormat="1">
      <c r="A141" s="3"/>
      <c r="B141" s="3"/>
      <c r="D141" s="29"/>
      <c r="F141" s="3"/>
      <c r="G141" s="3"/>
      <c r="H141" s="3"/>
      <c r="I141" s="3"/>
    </row>
    <row r="142" spans="1:9" s="25" customFormat="1">
      <c r="A142" s="3"/>
      <c r="B142" s="3"/>
      <c r="D142" s="29"/>
      <c r="F142" s="3"/>
      <c r="G142" s="3"/>
      <c r="H142" s="3"/>
      <c r="I142" s="3"/>
    </row>
    <row r="143" spans="1:9" s="25" customFormat="1">
      <c r="A143" s="3"/>
      <c r="B143" s="3"/>
      <c r="D143" s="29"/>
      <c r="F143" s="3"/>
      <c r="G143" s="3"/>
      <c r="H143" s="3"/>
      <c r="I143" s="3"/>
    </row>
    <row r="144" spans="1:9" s="25" customFormat="1">
      <c r="A144" s="3"/>
      <c r="B144" s="3"/>
      <c r="D144" s="29"/>
      <c r="F144" s="3"/>
      <c r="G144" s="3"/>
      <c r="H144" s="3"/>
      <c r="I144" s="3"/>
    </row>
    <row r="145" spans="1:9" s="25" customFormat="1">
      <c r="A145" s="3"/>
      <c r="B145" s="3"/>
      <c r="D145" s="29"/>
      <c r="F145" s="3"/>
      <c r="G145" s="3"/>
      <c r="H145" s="3"/>
      <c r="I145" s="3"/>
    </row>
    <row r="146" spans="1:9" s="25" customFormat="1">
      <c r="A146" s="3"/>
      <c r="B146" s="3"/>
      <c r="D146" s="29"/>
      <c r="F146" s="3"/>
      <c r="G146" s="3"/>
      <c r="H146" s="3"/>
      <c r="I146" s="3"/>
    </row>
    <row r="147" spans="1:9" s="25" customFormat="1">
      <c r="A147" s="3"/>
      <c r="B147" s="3"/>
      <c r="D147" s="29"/>
      <c r="F147" s="3"/>
      <c r="G147" s="3"/>
      <c r="H147" s="3"/>
      <c r="I147" s="3"/>
    </row>
    <row r="148" spans="1:9" s="25" customFormat="1">
      <c r="A148" s="3"/>
      <c r="B148" s="3"/>
      <c r="D148" s="29"/>
      <c r="F148" s="3"/>
      <c r="G148" s="3"/>
      <c r="H148" s="3"/>
      <c r="I148" s="3"/>
    </row>
    <row r="149" spans="1:9" s="25" customFormat="1">
      <c r="A149" s="3"/>
      <c r="B149" s="3"/>
      <c r="D149" s="29"/>
      <c r="F149" s="3"/>
      <c r="G149" s="3"/>
      <c r="H149" s="3"/>
      <c r="I149" s="3"/>
    </row>
    <row r="150" spans="1:9" s="25" customFormat="1">
      <c r="A150" s="3"/>
      <c r="B150" s="3"/>
      <c r="D150" s="29"/>
      <c r="F150" s="3"/>
      <c r="G150" s="3"/>
      <c r="H150" s="3"/>
      <c r="I150" s="3"/>
    </row>
    <row r="151" spans="1:9" s="25" customFormat="1">
      <c r="A151" s="3"/>
      <c r="B151" s="3"/>
      <c r="D151" s="29"/>
      <c r="F151" s="3"/>
      <c r="G151" s="3"/>
      <c r="H151" s="3"/>
      <c r="I151" s="3"/>
    </row>
    <row r="152" spans="1:9" s="25" customFormat="1">
      <c r="A152" s="3"/>
      <c r="B152" s="3"/>
      <c r="D152" s="29"/>
      <c r="F152" s="3"/>
      <c r="G152" s="3"/>
      <c r="H152" s="3"/>
      <c r="I152" s="3"/>
    </row>
    <row r="153" spans="1:9" s="25" customFormat="1">
      <c r="A153" s="3"/>
      <c r="B153" s="3"/>
      <c r="D153" s="29"/>
      <c r="F153" s="3"/>
      <c r="G153" s="3"/>
      <c r="H153" s="3"/>
      <c r="I153" s="3"/>
    </row>
    <row r="154" spans="1:9" s="25" customFormat="1">
      <c r="A154" s="3"/>
      <c r="B154" s="3"/>
      <c r="D154" s="29"/>
      <c r="F154" s="3"/>
      <c r="G154" s="3"/>
      <c r="H154" s="3"/>
      <c r="I154" s="3"/>
    </row>
    <row r="155" spans="1:9" s="25" customFormat="1">
      <c r="A155" s="3"/>
      <c r="B155" s="3"/>
      <c r="D155" s="29"/>
      <c r="F155" s="3"/>
      <c r="G155" s="3"/>
      <c r="H155" s="3"/>
      <c r="I155" s="3"/>
    </row>
    <row r="156" spans="1:9" s="25" customFormat="1">
      <c r="A156" s="3"/>
      <c r="B156" s="3"/>
      <c r="D156" s="29"/>
      <c r="F156" s="3"/>
      <c r="G156" s="3"/>
      <c r="H156" s="3"/>
      <c r="I156" s="3"/>
    </row>
    <row r="157" spans="1:9" s="25" customFormat="1">
      <c r="A157" s="3"/>
      <c r="B157" s="3"/>
      <c r="D157" s="29"/>
      <c r="F157" s="3"/>
      <c r="G157" s="3"/>
      <c r="H157" s="3"/>
      <c r="I157" s="3"/>
    </row>
    <row r="158" spans="1:9" s="25" customFormat="1">
      <c r="A158" s="3"/>
      <c r="B158" s="3"/>
      <c r="D158" s="29"/>
      <c r="F158" s="3"/>
      <c r="G158" s="3"/>
      <c r="H158" s="3"/>
      <c r="I158" s="3"/>
    </row>
    <row r="159" spans="1:9" s="25" customFormat="1">
      <c r="A159" s="3"/>
      <c r="B159" s="3"/>
      <c r="D159" s="29"/>
      <c r="F159" s="3"/>
      <c r="G159" s="3"/>
      <c r="H159" s="3"/>
      <c r="I159" s="3"/>
    </row>
    <row r="160" spans="1:9" s="25" customFormat="1">
      <c r="A160" s="3"/>
      <c r="B160" s="3"/>
      <c r="D160" s="29"/>
      <c r="F160" s="3"/>
      <c r="G160" s="3"/>
      <c r="H160" s="3"/>
      <c r="I160" s="3"/>
    </row>
    <row r="161" spans="1:9" s="25" customFormat="1">
      <c r="A161" s="3"/>
      <c r="B161" s="3"/>
      <c r="D161" s="29"/>
      <c r="F161" s="3"/>
      <c r="G161" s="3"/>
      <c r="H161" s="3"/>
      <c r="I161" s="3"/>
    </row>
    <row r="162" spans="1:9" s="25" customFormat="1">
      <c r="A162" s="3"/>
      <c r="B162" s="3"/>
      <c r="D162" s="29"/>
      <c r="F162" s="3"/>
      <c r="G162" s="3"/>
      <c r="H162" s="3"/>
      <c r="I162" s="3"/>
    </row>
    <row r="163" spans="1:9" s="25" customFormat="1">
      <c r="A163" s="3"/>
      <c r="B163" s="3"/>
      <c r="D163" s="29"/>
      <c r="F163" s="3"/>
      <c r="G163" s="3"/>
      <c r="H163" s="3"/>
      <c r="I163" s="3"/>
    </row>
    <row r="164" spans="1:9" s="25" customFormat="1">
      <c r="A164" s="3"/>
      <c r="B164" s="3"/>
      <c r="D164" s="29"/>
      <c r="F164" s="3"/>
      <c r="G164" s="3"/>
      <c r="H164" s="3"/>
      <c r="I164" s="3"/>
    </row>
    <row r="165" spans="1:9" s="25" customFormat="1">
      <c r="A165" s="3"/>
      <c r="B165" s="3"/>
      <c r="D165" s="29"/>
      <c r="F165" s="3"/>
      <c r="G165" s="3"/>
      <c r="H165" s="3"/>
      <c r="I165" s="3"/>
    </row>
    <row r="166" spans="1:9" s="25" customFormat="1">
      <c r="A166" s="3"/>
      <c r="B166" s="3"/>
      <c r="D166" s="29"/>
      <c r="F166" s="3"/>
      <c r="G166" s="3"/>
      <c r="H166" s="3"/>
      <c r="I166" s="3"/>
    </row>
    <row r="167" spans="1:9" s="25" customFormat="1">
      <c r="A167" s="3"/>
      <c r="B167" s="3"/>
      <c r="D167" s="29"/>
      <c r="F167" s="3"/>
      <c r="G167" s="3"/>
      <c r="H167" s="3"/>
      <c r="I167" s="3"/>
    </row>
    <row r="168" spans="1:9" s="25" customFormat="1">
      <c r="A168" s="3"/>
      <c r="B168" s="3"/>
      <c r="D168" s="29"/>
      <c r="F168" s="3"/>
      <c r="G168" s="3"/>
      <c r="H168" s="3"/>
      <c r="I168" s="3"/>
    </row>
    <row r="169" spans="1:9" s="25" customFormat="1">
      <c r="A169" s="3"/>
      <c r="B169" s="3"/>
      <c r="D169" s="29"/>
      <c r="F169" s="3"/>
      <c r="G169" s="3"/>
      <c r="H169" s="3"/>
      <c r="I169" s="3"/>
    </row>
    <row r="170" spans="1:9" s="25" customFormat="1">
      <c r="A170" s="3"/>
      <c r="B170" s="3"/>
      <c r="D170" s="29"/>
      <c r="F170" s="3"/>
      <c r="G170" s="3"/>
      <c r="H170" s="3"/>
      <c r="I170" s="3"/>
    </row>
    <row r="171" spans="1:9" s="25" customFormat="1">
      <c r="A171" s="3"/>
      <c r="B171" s="3"/>
      <c r="D171" s="29"/>
      <c r="F171" s="3"/>
      <c r="G171" s="3"/>
      <c r="H171" s="3"/>
      <c r="I171" s="3"/>
    </row>
    <row r="172" spans="1:9" s="25" customFormat="1">
      <c r="A172" s="3"/>
      <c r="B172" s="3"/>
      <c r="D172" s="29"/>
      <c r="F172" s="3"/>
      <c r="G172" s="3"/>
      <c r="H172" s="3"/>
      <c r="I172" s="3"/>
    </row>
    <row r="173" spans="1:9" s="25" customFormat="1">
      <c r="A173" s="3"/>
      <c r="B173" s="3"/>
      <c r="D173" s="29"/>
      <c r="F173" s="3"/>
      <c r="G173" s="3"/>
      <c r="H173" s="3"/>
      <c r="I173" s="3"/>
    </row>
  </sheetData>
  <mergeCells count="9">
    <mergeCell ref="A13:H13"/>
    <mergeCell ref="A11:B11"/>
    <mergeCell ref="A1:H1"/>
    <mergeCell ref="A3:H3"/>
    <mergeCell ref="G6:H6"/>
    <mergeCell ref="A6:A7"/>
    <mergeCell ref="B6:B7"/>
    <mergeCell ref="C6:D6"/>
    <mergeCell ref="E6:F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F133"/>
  <sheetViews>
    <sheetView tabSelected="1" zoomScale="120" zoomScaleNormal="120" workbookViewId="0">
      <selection activeCell="A82" sqref="A82"/>
    </sheetView>
  </sheetViews>
  <sheetFormatPr defaultColWidth="9.16796875" defaultRowHeight="15" outlineLevelRow="1"/>
  <cols>
    <col min="1" max="1" width="5.93359375" style="63" customWidth="1"/>
    <col min="2" max="2" width="12.5390625" style="59" customWidth="1"/>
    <col min="3" max="3" width="7.01171875" style="60" customWidth="1"/>
    <col min="4" max="4" width="13.75390625" style="61" customWidth="1"/>
    <col min="5" max="5" width="23.19140625" style="35" customWidth="1"/>
    <col min="6" max="6" width="24.8125" style="62" customWidth="1"/>
    <col min="7" max="7" width="21.57421875" style="31" customWidth="1"/>
    <col min="8" max="10" width="21.44140625" style="168" customWidth="1"/>
    <col min="11" max="16384" width="9.16796875" style="31"/>
  </cols>
  <sheetData>
    <row r="1" spans="1:10" ht="18" customHeight="1">
      <c r="A1" s="216" t="s">
        <v>0</v>
      </c>
      <c r="B1" s="216"/>
      <c r="C1" s="216"/>
      <c r="D1" s="216"/>
      <c r="E1" s="216"/>
      <c r="F1" s="216"/>
    </row>
    <row r="2" spans="1:10" ht="7.9" customHeight="1">
      <c r="A2" s="32"/>
      <c r="B2" s="32"/>
      <c r="C2" s="32"/>
      <c r="D2" s="32"/>
      <c r="E2" s="32"/>
      <c r="F2" s="32"/>
    </row>
    <row r="3" spans="1:10" ht="50.25" customHeight="1">
      <c r="A3" s="217" t="s">
        <v>439</v>
      </c>
      <c r="B3" s="217"/>
      <c r="C3" s="217"/>
      <c r="D3" s="217"/>
      <c r="E3" s="217"/>
      <c r="F3" s="217"/>
    </row>
    <row r="4" spans="1:10">
      <c r="A4" s="33"/>
      <c r="B4" s="33"/>
      <c r="C4" s="33"/>
      <c r="D4" s="33"/>
      <c r="E4" s="33"/>
      <c r="F4" s="33"/>
    </row>
    <row r="5" spans="1:10" ht="15.75" thickBot="1">
      <c r="A5" s="34"/>
      <c r="B5" s="218" t="s">
        <v>270</v>
      </c>
      <c r="C5" s="218"/>
      <c r="D5" s="218"/>
      <c r="F5" s="34"/>
    </row>
    <row r="6" spans="1:10" s="39" customFormat="1" ht="32.450000000000003" customHeight="1">
      <c r="A6" s="36" t="s">
        <v>1</v>
      </c>
      <c r="B6" s="219" t="s">
        <v>271</v>
      </c>
      <c r="C6" s="219"/>
      <c r="D6" s="219"/>
      <c r="E6" s="37" t="s">
        <v>272</v>
      </c>
      <c r="F6" s="38" t="s">
        <v>273</v>
      </c>
      <c r="H6" s="169"/>
      <c r="I6" s="169"/>
      <c r="J6" s="169"/>
    </row>
    <row r="7" spans="1:10" s="39" customFormat="1" ht="32.25" customHeight="1">
      <c r="A7" s="212" t="s">
        <v>465</v>
      </c>
      <c r="B7" s="213"/>
      <c r="C7" s="213"/>
      <c r="D7" s="213"/>
      <c r="E7" s="40">
        <f>+SUM(E8:E11)</f>
        <v>369652773</v>
      </c>
      <c r="F7" s="41">
        <f>+SUM(F8:F11)</f>
        <v>149922965.2974</v>
      </c>
      <c r="H7" s="169"/>
      <c r="I7" s="169"/>
      <c r="J7" s="169"/>
    </row>
    <row r="8" spans="1:10" s="49" customFormat="1" ht="14.25" hidden="1" outlineLevel="1">
      <c r="A8" s="42">
        <v>1</v>
      </c>
      <c r="B8" s="43" t="s">
        <v>275</v>
      </c>
      <c r="C8" s="44" t="s">
        <v>393</v>
      </c>
      <c r="D8" s="143" t="s">
        <v>394</v>
      </c>
      <c r="E8" s="46">
        <v>12020899</v>
      </c>
      <c r="F8" s="47">
        <v>10066750.757100001</v>
      </c>
      <c r="G8" s="39"/>
      <c r="H8" s="169"/>
      <c r="I8" s="170"/>
      <c r="J8" s="170"/>
    </row>
    <row r="9" spans="1:10" s="49" customFormat="1" ht="14.25" hidden="1" outlineLevel="1">
      <c r="A9" s="42">
        <v>2</v>
      </c>
      <c r="B9" s="43" t="s">
        <v>275</v>
      </c>
      <c r="C9" s="44" t="s">
        <v>276</v>
      </c>
      <c r="D9" s="143" t="s">
        <v>336</v>
      </c>
      <c r="E9" s="46">
        <v>333542450</v>
      </c>
      <c r="F9" s="47">
        <v>115898428.20999999</v>
      </c>
      <c r="G9" s="39"/>
      <c r="H9" s="169"/>
      <c r="I9" s="170"/>
      <c r="J9" s="170"/>
    </row>
    <row r="10" spans="1:10" s="49" customFormat="1" ht="14.25" hidden="1" outlineLevel="1">
      <c r="A10" s="42">
        <v>3</v>
      </c>
      <c r="B10" s="43" t="s">
        <v>275</v>
      </c>
      <c r="C10" s="44" t="s">
        <v>298</v>
      </c>
      <c r="D10" s="143" t="s">
        <v>395</v>
      </c>
      <c r="E10" s="46">
        <v>12038124</v>
      </c>
      <c r="F10" s="47">
        <v>10492076.442200001</v>
      </c>
      <c r="G10" s="39"/>
      <c r="H10" s="169"/>
      <c r="I10" s="170"/>
      <c r="J10" s="170"/>
    </row>
    <row r="11" spans="1:10" s="49" customFormat="1" ht="14.25" hidden="1" outlineLevel="1">
      <c r="A11" s="42">
        <v>4</v>
      </c>
      <c r="B11" s="43" t="s">
        <v>275</v>
      </c>
      <c r="C11" s="44" t="s">
        <v>295</v>
      </c>
      <c r="D11" s="143" t="s">
        <v>423</v>
      </c>
      <c r="E11" s="46">
        <v>12051300</v>
      </c>
      <c r="F11" s="47">
        <v>13465709.888099998</v>
      </c>
      <c r="G11" s="39"/>
      <c r="H11" s="169"/>
      <c r="I11" s="170"/>
      <c r="J11" s="170"/>
    </row>
    <row r="12" spans="1:10" s="49" customFormat="1" ht="32.25" customHeight="1" collapsed="1">
      <c r="A12" s="212" t="s">
        <v>277</v>
      </c>
      <c r="B12" s="213"/>
      <c r="C12" s="213"/>
      <c r="D12" s="213"/>
      <c r="E12" s="40">
        <f>+SUM(E13:E16)</f>
        <v>299501766</v>
      </c>
      <c r="F12" s="41">
        <f>+SUM(F13:F16)</f>
        <v>286926336.6692</v>
      </c>
      <c r="G12" s="39"/>
      <c r="H12" s="169"/>
      <c r="I12" s="170"/>
      <c r="J12" s="170"/>
    </row>
    <row r="13" spans="1:10" s="49" customFormat="1" ht="14.25" hidden="1" outlineLevel="1">
      <c r="A13" s="42">
        <v>1</v>
      </c>
      <c r="B13" s="43" t="s">
        <v>278</v>
      </c>
      <c r="C13" s="44" t="s">
        <v>279</v>
      </c>
      <c r="D13" s="45" t="s">
        <v>337</v>
      </c>
      <c r="E13" s="46">
        <v>59614324</v>
      </c>
      <c r="F13" s="47">
        <v>56020810.150300004</v>
      </c>
      <c r="H13" s="170"/>
      <c r="I13" s="170"/>
      <c r="J13" s="170"/>
    </row>
    <row r="14" spans="1:10" s="49" customFormat="1" ht="14.25" hidden="1" outlineLevel="1">
      <c r="A14" s="42">
        <v>2</v>
      </c>
      <c r="B14" s="43" t="s">
        <v>278</v>
      </c>
      <c r="C14" s="44" t="s">
        <v>280</v>
      </c>
      <c r="D14" s="45" t="s">
        <v>338</v>
      </c>
      <c r="E14" s="46">
        <v>41760401</v>
      </c>
      <c r="F14" s="47">
        <v>40858494.910999998</v>
      </c>
      <c r="H14" s="170"/>
      <c r="I14" s="170"/>
      <c r="J14" s="170"/>
    </row>
    <row r="15" spans="1:10" s="49" customFormat="1" ht="14.25" hidden="1" outlineLevel="1">
      <c r="A15" s="42">
        <v>3</v>
      </c>
      <c r="B15" s="43" t="s">
        <v>278</v>
      </c>
      <c r="C15" s="44" t="s">
        <v>279</v>
      </c>
      <c r="D15" s="45" t="s">
        <v>396</v>
      </c>
      <c r="E15" s="46">
        <v>99715621</v>
      </c>
      <c r="F15" s="47">
        <v>94132515.857600003</v>
      </c>
      <c r="H15" s="170"/>
      <c r="I15" s="170"/>
      <c r="J15" s="170"/>
    </row>
    <row r="16" spans="1:10" s="49" customFormat="1" ht="14.25" hidden="1" outlineLevel="1">
      <c r="A16" s="42">
        <v>4</v>
      </c>
      <c r="B16" s="43" t="s">
        <v>278</v>
      </c>
      <c r="C16" s="44" t="s">
        <v>280</v>
      </c>
      <c r="D16" s="45" t="s">
        <v>397</v>
      </c>
      <c r="E16" s="46">
        <v>98411420</v>
      </c>
      <c r="F16" s="47">
        <v>95914515.750300005</v>
      </c>
      <c r="H16" s="170"/>
      <c r="I16" s="170"/>
      <c r="J16" s="170"/>
    </row>
    <row r="17" spans="1:10" s="49" customFormat="1" ht="23.25" customHeight="1" collapsed="1">
      <c r="A17" s="212" t="s">
        <v>281</v>
      </c>
      <c r="B17" s="213"/>
      <c r="C17" s="213"/>
      <c r="D17" s="213"/>
      <c r="E17" s="40">
        <f>+SUM(E18:E37)</f>
        <v>157044841</v>
      </c>
      <c r="F17" s="41">
        <f>+SUM(F18:F37)</f>
        <v>144025256.86789998</v>
      </c>
      <c r="H17" s="170"/>
      <c r="I17" s="170"/>
      <c r="J17" s="170"/>
    </row>
    <row r="18" spans="1:10" s="49" customFormat="1" ht="14.25" hidden="1" outlineLevel="1">
      <c r="A18" s="42">
        <v>1</v>
      </c>
      <c r="B18" s="43" t="s">
        <v>282</v>
      </c>
      <c r="C18" s="44">
        <v>52</v>
      </c>
      <c r="D18" s="50">
        <v>161230</v>
      </c>
      <c r="E18" s="46">
        <v>0</v>
      </c>
      <c r="F18" s="47">
        <v>25395.664000000001</v>
      </c>
      <c r="H18" s="170"/>
      <c r="I18" s="170"/>
      <c r="J18" s="170"/>
    </row>
    <row r="19" spans="1:10" s="49" customFormat="1" ht="14.25" hidden="1" outlineLevel="1">
      <c r="A19" s="42">
        <v>2</v>
      </c>
      <c r="B19" s="43" t="s">
        <v>282</v>
      </c>
      <c r="C19" s="44">
        <v>52</v>
      </c>
      <c r="D19" s="50" t="s">
        <v>339</v>
      </c>
      <c r="E19" s="46">
        <v>3059027</v>
      </c>
      <c r="F19" s="47">
        <v>2975681.4793000002</v>
      </c>
      <c r="H19" s="170"/>
      <c r="I19" s="170"/>
      <c r="J19" s="170"/>
    </row>
    <row r="20" spans="1:10" s="49" customFormat="1" ht="14.25" hidden="1" outlineLevel="1">
      <c r="A20" s="42">
        <v>3</v>
      </c>
      <c r="B20" s="43" t="s">
        <v>282</v>
      </c>
      <c r="C20" s="44">
        <v>52</v>
      </c>
      <c r="D20" s="45" t="s">
        <v>340</v>
      </c>
      <c r="E20" s="46">
        <v>3070086</v>
      </c>
      <c r="F20" s="47">
        <v>2980546.9559999998</v>
      </c>
      <c r="H20" s="170"/>
      <c r="I20" s="170"/>
      <c r="J20" s="170"/>
    </row>
    <row r="21" spans="1:10" s="49" customFormat="1" ht="14.25" hidden="1" outlineLevel="1">
      <c r="A21" s="42">
        <v>4</v>
      </c>
      <c r="B21" s="43" t="s">
        <v>282</v>
      </c>
      <c r="C21" s="44">
        <v>52</v>
      </c>
      <c r="D21" s="50" t="s">
        <v>341</v>
      </c>
      <c r="E21" s="46">
        <v>3003255</v>
      </c>
      <c r="F21" s="47">
        <v>2833934.6464</v>
      </c>
      <c r="H21" s="170"/>
      <c r="I21" s="170"/>
      <c r="J21" s="170"/>
    </row>
    <row r="22" spans="1:10" s="49" customFormat="1" ht="14.25" hidden="1" outlineLevel="1">
      <c r="A22" s="42">
        <v>5</v>
      </c>
      <c r="B22" s="43" t="s">
        <v>282</v>
      </c>
      <c r="C22" s="44">
        <v>52</v>
      </c>
      <c r="D22" s="50" t="s">
        <v>342</v>
      </c>
      <c r="E22" s="46">
        <v>0</v>
      </c>
      <c r="F22" s="47">
        <v>28354.184000000001</v>
      </c>
      <c r="H22" s="170"/>
      <c r="I22" s="170"/>
      <c r="J22" s="170"/>
    </row>
    <row r="23" spans="1:10" s="49" customFormat="1" ht="14.25" hidden="1" outlineLevel="1">
      <c r="A23" s="42">
        <v>6</v>
      </c>
      <c r="B23" s="43" t="s">
        <v>282</v>
      </c>
      <c r="C23" s="44">
        <v>52</v>
      </c>
      <c r="D23" s="50" t="s">
        <v>398</v>
      </c>
      <c r="E23" s="46">
        <v>1506881</v>
      </c>
      <c r="F23" s="47">
        <v>1463158.8737000001</v>
      </c>
      <c r="H23" s="170"/>
      <c r="I23" s="170"/>
      <c r="J23" s="170"/>
    </row>
    <row r="24" spans="1:10" s="49" customFormat="1" ht="14.25" hidden="1" outlineLevel="1">
      <c r="A24" s="42">
        <v>7</v>
      </c>
      <c r="B24" s="43" t="s">
        <v>282</v>
      </c>
      <c r="C24" s="44">
        <v>52</v>
      </c>
      <c r="D24" s="50" t="s">
        <v>343</v>
      </c>
      <c r="E24" s="46">
        <v>9099256</v>
      </c>
      <c r="F24" s="47">
        <v>8434520.8487999998</v>
      </c>
      <c r="H24" s="170"/>
      <c r="I24" s="170"/>
      <c r="J24" s="170"/>
    </row>
    <row r="25" spans="1:10" s="49" customFormat="1" ht="14.25" hidden="1" outlineLevel="1">
      <c r="A25" s="42">
        <v>8</v>
      </c>
      <c r="B25" s="43" t="s">
        <v>282</v>
      </c>
      <c r="C25" s="44">
        <v>52</v>
      </c>
      <c r="D25" s="50" t="s">
        <v>344</v>
      </c>
      <c r="E25" s="46">
        <v>8942829</v>
      </c>
      <c r="F25" s="47">
        <v>8371169.9308000002</v>
      </c>
      <c r="H25" s="170"/>
      <c r="I25" s="170"/>
      <c r="J25" s="170"/>
    </row>
    <row r="26" spans="1:10" s="49" customFormat="1" ht="14.25" hidden="1" outlineLevel="1">
      <c r="A26" s="42">
        <v>9</v>
      </c>
      <c r="B26" s="43" t="s">
        <v>282</v>
      </c>
      <c r="C26" s="44">
        <v>52</v>
      </c>
      <c r="D26" s="50" t="s">
        <v>345</v>
      </c>
      <c r="E26" s="46">
        <v>13867596</v>
      </c>
      <c r="F26" s="47">
        <v>12659821.065099999</v>
      </c>
      <c r="H26" s="170"/>
      <c r="I26" s="170"/>
      <c r="J26" s="170"/>
    </row>
    <row r="27" spans="1:10" s="49" customFormat="1" ht="14.25" hidden="1" outlineLevel="1">
      <c r="A27" s="42">
        <v>10</v>
      </c>
      <c r="B27" s="43" t="s">
        <v>282</v>
      </c>
      <c r="C27" s="44">
        <v>52</v>
      </c>
      <c r="D27" s="50" t="s">
        <v>346</v>
      </c>
      <c r="E27" s="46">
        <v>15776241</v>
      </c>
      <c r="F27" s="47">
        <v>14482373.842</v>
      </c>
      <c r="H27" s="170"/>
      <c r="I27" s="170"/>
      <c r="J27" s="170"/>
    </row>
    <row r="28" spans="1:10" s="49" customFormat="1" ht="14.25" hidden="1" outlineLevel="1">
      <c r="A28" s="42">
        <v>11</v>
      </c>
      <c r="B28" s="43" t="s">
        <v>282</v>
      </c>
      <c r="C28" s="44">
        <v>52</v>
      </c>
      <c r="D28" s="50" t="s">
        <v>347</v>
      </c>
      <c r="E28" s="46">
        <v>13097547</v>
      </c>
      <c r="F28" s="47">
        <v>11850428.314900002</v>
      </c>
      <c r="H28" s="170"/>
      <c r="I28" s="170"/>
      <c r="J28" s="170"/>
    </row>
    <row r="29" spans="1:10" s="49" customFormat="1" ht="14.25" hidden="1" outlineLevel="1">
      <c r="A29" s="42">
        <v>12</v>
      </c>
      <c r="B29" s="43" t="s">
        <v>282</v>
      </c>
      <c r="C29" s="44">
        <v>52</v>
      </c>
      <c r="D29" s="50" t="s">
        <v>399</v>
      </c>
      <c r="E29" s="46">
        <v>17370443</v>
      </c>
      <c r="F29" s="47">
        <v>15708711.527399998</v>
      </c>
      <c r="H29" s="170"/>
      <c r="I29" s="170"/>
      <c r="J29" s="170"/>
    </row>
    <row r="30" spans="1:10" s="49" customFormat="1" ht="14.25" hidden="1" outlineLevel="1">
      <c r="A30" s="42">
        <v>13</v>
      </c>
      <c r="B30" s="43" t="s">
        <v>282</v>
      </c>
      <c r="C30" s="44">
        <v>52</v>
      </c>
      <c r="D30" s="50" t="s">
        <v>400</v>
      </c>
      <c r="E30" s="46">
        <v>13141115</v>
      </c>
      <c r="F30" s="47">
        <v>11996640.943900002</v>
      </c>
      <c r="H30" s="170"/>
      <c r="I30" s="170"/>
      <c r="J30" s="170"/>
    </row>
    <row r="31" spans="1:10" s="49" customFormat="1" ht="14.25" hidden="1" outlineLevel="1">
      <c r="A31" s="42">
        <v>14</v>
      </c>
      <c r="B31" s="43" t="s">
        <v>282</v>
      </c>
      <c r="C31" s="44">
        <v>52</v>
      </c>
      <c r="D31" s="50" t="s">
        <v>401</v>
      </c>
      <c r="E31" s="46">
        <v>11346239</v>
      </c>
      <c r="F31" s="47">
        <v>10375100.368599998</v>
      </c>
      <c r="H31" s="170"/>
      <c r="I31" s="170"/>
      <c r="J31" s="170"/>
    </row>
    <row r="32" spans="1:10" s="49" customFormat="1" ht="14.25" hidden="1" outlineLevel="1">
      <c r="A32" s="42">
        <v>15</v>
      </c>
      <c r="B32" s="43" t="s">
        <v>282</v>
      </c>
      <c r="C32" s="44">
        <v>52</v>
      </c>
      <c r="D32" s="50" t="s">
        <v>433</v>
      </c>
      <c r="E32" s="46">
        <v>10050814</v>
      </c>
      <c r="F32" s="47">
        <v>9166594.8911000006</v>
      </c>
      <c r="H32" s="170"/>
      <c r="I32" s="170"/>
      <c r="J32" s="170"/>
    </row>
    <row r="33" spans="1:10" s="49" customFormat="1" ht="14.25" hidden="1" outlineLevel="1">
      <c r="A33" s="42">
        <v>16</v>
      </c>
      <c r="B33" s="43" t="s">
        <v>282</v>
      </c>
      <c r="C33" s="44">
        <v>52</v>
      </c>
      <c r="D33" s="50" t="s">
        <v>434</v>
      </c>
      <c r="E33" s="46">
        <v>11101698</v>
      </c>
      <c r="F33" s="47">
        <v>10115885.477</v>
      </c>
      <c r="H33" s="170"/>
      <c r="I33" s="170"/>
      <c r="J33" s="170"/>
    </row>
    <row r="34" spans="1:10" s="49" customFormat="1" ht="14.25" hidden="1" outlineLevel="1">
      <c r="A34" s="42">
        <v>17</v>
      </c>
      <c r="B34" s="43" t="s">
        <v>282</v>
      </c>
      <c r="C34" s="44">
        <v>52</v>
      </c>
      <c r="D34" s="50" t="s">
        <v>435</v>
      </c>
      <c r="E34" s="46">
        <v>10185452</v>
      </c>
      <c r="F34" s="47">
        <v>9309386.4718999993</v>
      </c>
      <c r="H34" s="170"/>
      <c r="I34" s="170"/>
      <c r="J34" s="170"/>
    </row>
    <row r="35" spans="1:10" s="49" customFormat="1" ht="14.25" hidden="1" outlineLevel="1">
      <c r="A35" s="42">
        <v>18</v>
      </c>
      <c r="B35" s="43" t="s">
        <v>282</v>
      </c>
      <c r="C35" s="44">
        <v>52</v>
      </c>
      <c r="D35" s="50" t="s">
        <v>445</v>
      </c>
      <c r="E35" s="46">
        <v>2666840</v>
      </c>
      <c r="F35" s="47">
        <v>2428093.4028000003</v>
      </c>
      <c r="H35" s="170"/>
      <c r="I35" s="170"/>
      <c r="J35" s="170"/>
    </row>
    <row r="36" spans="1:10" s="49" customFormat="1" ht="14.25" hidden="1" outlineLevel="1">
      <c r="A36" s="42">
        <v>19</v>
      </c>
      <c r="B36" s="43" t="s">
        <v>282</v>
      </c>
      <c r="C36" s="44">
        <v>52</v>
      </c>
      <c r="D36" s="50" t="s">
        <v>446</v>
      </c>
      <c r="E36" s="46">
        <v>5028621</v>
      </c>
      <c r="F36" s="47">
        <v>4543627.3190000001</v>
      </c>
      <c r="H36" s="170"/>
      <c r="I36" s="170"/>
      <c r="J36" s="170"/>
    </row>
    <row r="37" spans="1:10" s="49" customFormat="1" ht="14.25" hidden="1" outlineLevel="1">
      <c r="A37" s="42">
        <v>20</v>
      </c>
      <c r="B37" s="43" t="s">
        <v>282</v>
      </c>
      <c r="C37" s="44">
        <v>52</v>
      </c>
      <c r="D37" s="50" t="s">
        <v>447</v>
      </c>
      <c r="E37" s="46">
        <v>4730901</v>
      </c>
      <c r="F37" s="47">
        <v>4275830.6612</v>
      </c>
      <c r="H37" s="170"/>
      <c r="I37" s="170"/>
      <c r="J37" s="170"/>
    </row>
    <row r="38" spans="1:10" s="49" customFormat="1" ht="28.5" customHeight="1" collapsed="1">
      <c r="A38" s="212" t="s">
        <v>283</v>
      </c>
      <c r="B38" s="213"/>
      <c r="C38" s="213"/>
      <c r="D38" s="213"/>
      <c r="E38" s="40">
        <f>+SUM(E39:E76)</f>
        <v>3350259</v>
      </c>
      <c r="F38" s="40">
        <f>+SUM(F39:F76)</f>
        <v>3198262.0040000007</v>
      </c>
      <c r="H38" s="170"/>
      <c r="I38" s="170"/>
      <c r="J38" s="170"/>
    </row>
    <row r="39" spans="1:10" s="49" customFormat="1" ht="14.25" hidden="1" outlineLevel="1">
      <c r="A39" s="42">
        <v>1</v>
      </c>
      <c r="B39" s="43" t="s">
        <v>284</v>
      </c>
      <c r="C39" s="44" t="s">
        <v>300</v>
      </c>
      <c r="D39" s="50" t="s">
        <v>348</v>
      </c>
      <c r="E39" s="46">
        <v>0</v>
      </c>
      <c r="F39" s="47">
        <v>19150.651999999998</v>
      </c>
      <c r="H39" s="170"/>
      <c r="I39" s="170"/>
      <c r="J39" s="170"/>
    </row>
    <row r="40" spans="1:10" s="49" customFormat="1" ht="14.25" hidden="1" outlineLevel="1">
      <c r="A40" s="42">
        <v>2</v>
      </c>
      <c r="B40" s="43" t="s">
        <v>284</v>
      </c>
      <c r="C40" s="44" t="s">
        <v>313</v>
      </c>
      <c r="D40" s="50" t="s">
        <v>349</v>
      </c>
      <c r="E40" s="46">
        <v>0</v>
      </c>
      <c r="F40" s="47">
        <v>151.31700000000001</v>
      </c>
      <c r="H40" s="170"/>
      <c r="I40" s="170"/>
      <c r="J40" s="170"/>
    </row>
    <row r="41" spans="1:10" s="49" customFormat="1" ht="14.25" hidden="1" outlineLevel="1">
      <c r="A41" s="42">
        <v>3</v>
      </c>
      <c r="B41" s="43" t="s">
        <v>284</v>
      </c>
      <c r="C41" s="44" t="s">
        <v>285</v>
      </c>
      <c r="D41" s="50" t="s">
        <v>350</v>
      </c>
      <c r="E41" s="46">
        <v>61677</v>
      </c>
      <c r="F41" s="47">
        <v>62955.623</v>
      </c>
      <c r="H41" s="170"/>
      <c r="I41" s="170"/>
      <c r="J41" s="170"/>
    </row>
    <row r="42" spans="1:10" s="49" customFormat="1" ht="14.25" hidden="1" outlineLevel="1">
      <c r="A42" s="42">
        <v>4</v>
      </c>
      <c r="B42" s="43" t="s">
        <v>284</v>
      </c>
      <c r="C42" s="44" t="s">
        <v>300</v>
      </c>
      <c r="D42" s="50" t="s">
        <v>351</v>
      </c>
      <c r="E42" s="46">
        <v>78130</v>
      </c>
      <c r="F42" s="47">
        <v>84012.486000000004</v>
      </c>
      <c r="H42" s="170"/>
      <c r="I42" s="170"/>
      <c r="J42" s="170"/>
    </row>
    <row r="43" spans="1:10" s="49" customFormat="1" ht="14.25" hidden="1" outlineLevel="1">
      <c r="A43" s="42">
        <v>5</v>
      </c>
      <c r="B43" s="43" t="s">
        <v>284</v>
      </c>
      <c r="C43" s="44" t="s">
        <v>301</v>
      </c>
      <c r="D43" s="50" t="s">
        <v>352</v>
      </c>
      <c r="E43" s="46">
        <v>32470</v>
      </c>
      <c r="F43" s="47">
        <v>32584.499</v>
      </c>
      <c r="H43" s="170"/>
      <c r="I43" s="170"/>
      <c r="J43" s="170"/>
    </row>
    <row r="44" spans="1:10" s="49" customFormat="1" ht="14.25" hidden="1" outlineLevel="1">
      <c r="A44" s="42">
        <v>6</v>
      </c>
      <c r="B44" s="43" t="s">
        <v>284</v>
      </c>
      <c r="C44" s="44" t="s">
        <v>313</v>
      </c>
      <c r="D44" s="50" t="s">
        <v>353</v>
      </c>
      <c r="E44" s="46">
        <v>72598</v>
      </c>
      <c r="F44" s="47">
        <v>75083.785999999993</v>
      </c>
      <c r="H44" s="170"/>
      <c r="I44" s="170"/>
      <c r="J44" s="170"/>
    </row>
    <row r="45" spans="1:10" s="49" customFormat="1" ht="14.25" hidden="1" outlineLevel="1">
      <c r="A45" s="42">
        <v>7</v>
      </c>
      <c r="B45" s="43" t="s">
        <v>284</v>
      </c>
      <c r="C45" s="44" t="s">
        <v>285</v>
      </c>
      <c r="D45" s="50" t="s">
        <v>354</v>
      </c>
      <c r="E45" s="46">
        <v>45900</v>
      </c>
      <c r="F45" s="47">
        <v>46116.582000000002</v>
      </c>
      <c r="H45" s="170"/>
      <c r="I45" s="170"/>
      <c r="J45" s="170"/>
    </row>
    <row r="46" spans="1:10" s="49" customFormat="1" ht="14.25" hidden="1" outlineLevel="1">
      <c r="A46" s="42">
        <v>8</v>
      </c>
      <c r="B46" s="43" t="s">
        <v>284</v>
      </c>
      <c r="C46" s="44" t="s">
        <v>300</v>
      </c>
      <c r="D46" s="50" t="s">
        <v>355</v>
      </c>
      <c r="E46" s="46">
        <v>94603</v>
      </c>
      <c r="F46" s="47">
        <v>95168.144</v>
      </c>
      <c r="H46" s="170"/>
      <c r="I46" s="170"/>
      <c r="J46" s="170"/>
    </row>
    <row r="47" spans="1:10" s="49" customFormat="1" ht="14.25" hidden="1" outlineLevel="1">
      <c r="A47" s="42">
        <v>9</v>
      </c>
      <c r="B47" s="43" t="s">
        <v>284</v>
      </c>
      <c r="C47" s="44" t="s">
        <v>301</v>
      </c>
      <c r="D47" s="50" t="s">
        <v>356</v>
      </c>
      <c r="E47" s="46">
        <v>42500</v>
      </c>
      <c r="F47" s="47">
        <v>42629.341999999997</v>
      </c>
      <c r="H47" s="170"/>
      <c r="I47" s="170"/>
      <c r="J47" s="170"/>
    </row>
    <row r="48" spans="1:10" s="49" customFormat="1" ht="14.25" hidden="1" outlineLevel="1">
      <c r="A48" s="42">
        <v>10</v>
      </c>
      <c r="B48" s="43" t="s">
        <v>284</v>
      </c>
      <c r="C48" s="44" t="s">
        <v>313</v>
      </c>
      <c r="D48" s="50" t="s">
        <v>357</v>
      </c>
      <c r="E48" s="46">
        <v>179362</v>
      </c>
      <c r="F48" s="47">
        <v>180100.98699999999</v>
      </c>
      <c r="H48" s="170"/>
      <c r="I48" s="170"/>
      <c r="J48" s="170"/>
    </row>
    <row r="49" spans="1:10" s="49" customFormat="1" ht="14.25" hidden="1" outlineLevel="1">
      <c r="A49" s="42">
        <v>11</v>
      </c>
      <c r="B49" s="43" t="s">
        <v>284</v>
      </c>
      <c r="C49" s="44" t="s">
        <v>285</v>
      </c>
      <c r="D49" s="50" t="s">
        <v>358</v>
      </c>
      <c r="E49" s="46">
        <v>48769</v>
      </c>
      <c r="F49" s="47">
        <v>49018.832999999999</v>
      </c>
      <c r="H49" s="170"/>
      <c r="I49" s="170"/>
      <c r="J49" s="170"/>
    </row>
    <row r="50" spans="1:10" s="49" customFormat="1" ht="14.25" hidden="1" outlineLevel="1">
      <c r="A50" s="42">
        <v>12</v>
      </c>
      <c r="B50" s="43" t="s">
        <v>284</v>
      </c>
      <c r="C50" s="44" t="s">
        <v>300</v>
      </c>
      <c r="D50" s="107" t="s">
        <v>359</v>
      </c>
      <c r="E50" s="46">
        <v>63704</v>
      </c>
      <c r="F50" s="47">
        <v>64013.402999999998</v>
      </c>
      <c r="H50" s="170"/>
      <c r="I50" s="170"/>
      <c r="J50" s="170"/>
    </row>
    <row r="51" spans="1:10" s="49" customFormat="1" ht="14.25" hidden="1" outlineLevel="1">
      <c r="A51" s="42">
        <v>13</v>
      </c>
      <c r="B51" s="43" t="s">
        <v>284</v>
      </c>
      <c r="C51" s="44" t="s">
        <v>301</v>
      </c>
      <c r="D51" s="107" t="s">
        <v>402</v>
      </c>
      <c r="E51" s="46">
        <v>204650</v>
      </c>
      <c r="F51" s="47">
        <v>205432.413</v>
      </c>
      <c r="H51" s="170"/>
      <c r="I51" s="170"/>
      <c r="J51" s="170"/>
    </row>
    <row r="52" spans="1:10" s="49" customFormat="1" ht="14.25" hidden="1" outlineLevel="1">
      <c r="A52" s="42">
        <v>14</v>
      </c>
      <c r="B52" s="43" t="s">
        <v>284</v>
      </c>
      <c r="C52" s="144" t="s">
        <v>313</v>
      </c>
      <c r="D52" s="107" t="s">
        <v>360</v>
      </c>
      <c r="E52" s="46">
        <v>27230</v>
      </c>
      <c r="F52" s="47">
        <v>27354.47</v>
      </c>
      <c r="H52" s="170"/>
      <c r="I52" s="170"/>
      <c r="J52" s="170"/>
    </row>
    <row r="53" spans="1:10" s="49" customFormat="1" ht="14.25" hidden="1" outlineLevel="1">
      <c r="A53" s="42">
        <v>15</v>
      </c>
      <c r="B53" s="43" t="s">
        <v>284</v>
      </c>
      <c r="C53" s="144" t="s">
        <v>285</v>
      </c>
      <c r="D53" s="107" t="s">
        <v>403</v>
      </c>
      <c r="E53" s="46">
        <v>82535</v>
      </c>
      <c r="F53" s="47">
        <v>82885.418000000005</v>
      </c>
      <c r="H53" s="170"/>
      <c r="I53" s="170"/>
      <c r="J53" s="170"/>
    </row>
    <row r="54" spans="1:10" s="49" customFormat="1" ht="14.25" hidden="1" outlineLevel="1">
      <c r="A54" s="42">
        <v>16</v>
      </c>
      <c r="B54" s="43" t="s">
        <v>284</v>
      </c>
      <c r="C54" s="144" t="s">
        <v>300</v>
      </c>
      <c r="D54" s="107" t="s">
        <v>404</v>
      </c>
      <c r="E54" s="46">
        <v>116501</v>
      </c>
      <c r="F54" s="47">
        <v>116877.88800000001</v>
      </c>
      <c r="H54" s="170"/>
      <c r="I54" s="170"/>
      <c r="J54" s="170"/>
    </row>
    <row r="55" spans="1:10" s="49" customFormat="1" ht="14.25" hidden="1" outlineLevel="1">
      <c r="A55" s="42">
        <v>17</v>
      </c>
      <c r="B55" s="43" t="s">
        <v>284</v>
      </c>
      <c r="C55" s="144" t="s">
        <v>301</v>
      </c>
      <c r="D55" s="107" t="s">
        <v>405</v>
      </c>
      <c r="E55" s="46">
        <v>23680</v>
      </c>
      <c r="F55" s="47">
        <v>23806.201000000001</v>
      </c>
      <c r="H55" s="170"/>
      <c r="I55" s="170"/>
      <c r="J55" s="170"/>
    </row>
    <row r="56" spans="1:10" s="49" customFormat="1" ht="14.25" hidden="1" outlineLevel="1">
      <c r="A56" s="42">
        <v>18</v>
      </c>
      <c r="B56" s="43" t="s">
        <v>284</v>
      </c>
      <c r="C56" s="144" t="s">
        <v>313</v>
      </c>
      <c r="D56" s="107">
        <v>115269</v>
      </c>
      <c r="E56" s="46">
        <v>72026</v>
      </c>
      <c r="F56" s="47">
        <v>72548.793000000005</v>
      </c>
      <c r="H56" s="170"/>
      <c r="I56" s="170"/>
      <c r="J56" s="170"/>
    </row>
    <row r="57" spans="1:10" s="49" customFormat="1" ht="14.25" hidden="1" outlineLevel="1">
      <c r="A57" s="42">
        <v>19</v>
      </c>
      <c r="B57" s="43" t="s">
        <v>284</v>
      </c>
      <c r="C57" s="144" t="s">
        <v>285</v>
      </c>
      <c r="D57" s="107" t="s">
        <v>406</v>
      </c>
      <c r="E57" s="46">
        <v>81360</v>
      </c>
      <c r="F57" s="47">
        <v>81777.985000000001</v>
      </c>
      <c r="H57" s="170"/>
      <c r="I57" s="170"/>
      <c r="J57" s="170"/>
    </row>
    <row r="58" spans="1:10" s="49" customFormat="1" ht="14.25" hidden="1" outlineLevel="1">
      <c r="A58" s="42">
        <v>20</v>
      </c>
      <c r="B58" s="43" t="s">
        <v>284</v>
      </c>
      <c r="C58" s="144" t="s">
        <v>300</v>
      </c>
      <c r="D58" s="107" t="s">
        <v>407</v>
      </c>
      <c r="E58" s="46">
        <v>128066</v>
      </c>
      <c r="F58" s="47">
        <v>128701.772</v>
      </c>
      <c r="H58" s="170"/>
      <c r="I58" s="170"/>
      <c r="J58" s="170"/>
    </row>
    <row r="59" spans="1:10" s="49" customFormat="1" ht="14.25" hidden="1" outlineLevel="1">
      <c r="A59" s="42">
        <v>21</v>
      </c>
      <c r="B59" s="43" t="s">
        <v>284</v>
      </c>
      <c r="C59" s="144" t="s">
        <v>301</v>
      </c>
      <c r="D59" s="107" t="s">
        <v>428</v>
      </c>
      <c r="E59" s="46">
        <v>7800</v>
      </c>
      <c r="F59" s="47">
        <v>7855.55</v>
      </c>
      <c r="H59" s="170"/>
      <c r="I59" s="170"/>
      <c r="J59" s="170"/>
    </row>
    <row r="60" spans="1:10" s="49" customFormat="1" ht="14.25" hidden="1" outlineLevel="1">
      <c r="A60" s="42">
        <v>22</v>
      </c>
      <c r="B60" s="43" t="s">
        <v>284</v>
      </c>
      <c r="C60" s="144" t="s">
        <v>313</v>
      </c>
      <c r="D60" s="107" t="s">
        <v>408</v>
      </c>
      <c r="E60" s="148">
        <v>297148</v>
      </c>
      <c r="F60" s="149">
        <v>298426.2</v>
      </c>
      <c r="H60" s="170"/>
      <c r="I60" s="170"/>
      <c r="J60" s="170"/>
    </row>
    <row r="61" spans="1:10" s="49" customFormat="1" ht="14.25" hidden="1" outlineLevel="1">
      <c r="A61" s="42">
        <v>23</v>
      </c>
      <c r="B61" s="43" t="s">
        <v>284</v>
      </c>
      <c r="C61" s="144" t="s">
        <v>285</v>
      </c>
      <c r="D61" s="107" t="s">
        <v>429</v>
      </c>
      <c r="E61" s="148">
        <v>132506</v>
      </c>
      <c r="F61" s="149">
        <v>132869.462</v>
      </c>
      <c r="H61" s="170"/>
      <c r="I61" s="170"/>
      <c r="J61" s="170"/>
    </row>
    <row r="62" spans="1:10" s="49" customFormat="1" ht="14.25" hidden="1" outlineLevel="1">
      <c r="A62" s="42">
        <v>24</v>
      </c>
      <c r="B62" s="43" t="s">
        <v>284</v>
      </c>
      <c r="C62" s="144" t="s">
        <v>300</v>
      </c>
      <c r="D62" s="107" t="s">
        <v>430</v>
      </c>
      <c r="E62" s="148">
        <v>158448</v>
      </c>
      <c r="F62" s="149">
        <v>158961.72399999999</v>
      </c>
      <c r="H62" s="170"/>
      <c r="I62" s="170"/>
      <c r="J62" s="170"/>
    </row>
    <row r="63" spans="1:10" s="49" customFormat="1" ht="14.25" hidden="1" outlineLevel="1">
      <c r="A63" s="42">
        <v>25</v>
      </c>
      <c r="B63" s="43" t="s">
        <v>284</v>
      </c>
      <c r="C63" s="144" t="s">
        <v>301</v>
      </c>
      <c r="D63" s="107" t="s">
        <v>431</v>
      </c>
      <c r="E63" s="148">
        <v>38150</v>
      </c>
      <c r="F63" s="149">
        <v>38331.025000000001</v>
      </c>
      <c r="H63" s="170"/>
      <c r="I63" s="170"/>
      <c r="J63" s="170"/>
    </row>
    <row r="64" spans="1:10" s="49" customFormat="1" ht="14.25" hidden="1" outlineLevel="1">
      <c r="A64" s="42">
        <v>26</v>
      </c>
      <c r="B64" s="43" t="s">
        <v>284</v>
      </c>
      <c r="C64" s="144" t="s">
        <v>313</v>
      </c>
      <c r="D64" s="107" t="s">
        <v>432</v>
      </c>
      <c r="E64" s="148">
        <v>171732</v>
      </c>
      <c r="F64" s="149">
        <v>172653.747</v>
      </c>
      <c r="H64" s="170"/>
      <c r="I64" s="170"/>
      <c r="J64" s="170"/>
    </row>
    <row r="65" spans="1:81" s="49" customFormat="1" ht="14.25" hidden="1" outlineLevel="1">
      <c r="A65" s="167">
        <v>27</v>
      </c>
      <c r="B65" s="162" t="s">
        <v>284</v>
      </c>
      <c r="C65" s="144" t="s">
        <v>285</v>
      </c>
      <c r="D65" s="107" t="s">
        <v>441</v>
      </c>
      <c r="E65" s="148">
        <v>55402</v>
      </c>
      <c r="F65" s="149">
        <v>55593.982000000004</v>
      </c>
      <c r="H65" s="170"/>
      <c r="I65" s="170"/>
      <c r="J65" s="170"/>
    </row>
    <row r="66" spans="1:81" s="49" customFormat="1" ht="14.25" hidden="1" outlineLevel="1">
      <c r="A66" s="167">
        <v>28</v>
      </c>
      <c r="B66" s="162" t="s">
        <v>284</v>
      </c>
      <c r="C66" s="144" t="s">
        <v>300</v>
      </c>
      <c r="D66" s="107" t="s">
        <v>442</v>
      </c>
      <c r="E66" s="148">
        <v>139471</v>
      </c>
      <c r="F66" s="149">
        <v>140043.74299999999</v>
      </c>
      <c r="H66" s="170"/>
      <c r="I66" s="170"/>
      <c r="J66" s="170"/>
    </row>
    <row r="67" spans="1:81" s="49" customFormat="1" ht="14.25" hidden="1" outlineLevel="1">
      <c r="A67" s="167">
        <v>29</v>
      </c>
      <c r="B67" s="162" t="s">
        <v>284</v>
      </c>
      <c r="C67" s="144" t="s">
        <v>301</v>
      </c>
      <c r="D67" s="107" t="s">
        <v>443</v>
      </c>
      <c r="E67" s="148">
        <v>29332</v>
      </c>
      <c r="F67" s="149">
        <v>29486.121999999999</v>
      </c>
      <c r="H67" s="170"/>
      <c r="I67" s="170"/>
      <c r="J67" s="170"/>
    </row>
    <row r="68" spans="1:81" s="49" customFormat="1" ht="14.25" hidden="1" outlineLevel="1">
      <c r="A68" s="167">
        <v>30</v>
      </c>
      <c r="B68" s="162" t="s">
        <v>284</v>
      </c>
      <c r="C68" s="144" t="s">
        <v>313</v>
      </c>
      <c r="D68" s="107" t="s">
        <v>444</v>
      </c>
      <c r="E68" s="148">
        <v>253610</v>
      </c>
      <c r="F68" s="149">
        <v>254761.40900000001</v>
      </c>
      <c r="H68" s="170"/>
      <c r="I68" s="170"/>
      <c r="J68" s="170"/>
    </row>
    <row r="69" spans="1:81" s="49" customFormat="1" ht="14.25" hidden="1" outlineLevel="1">
      <c r="A69" s="167">
        <v>31</v>
      </c>
      <c r="B69" s="162" t="s">
        <v>284</v>
      </c>
      <c r="C69" s="144" t="s">
        <v>285</v>
      </c>
      <c r="D69" s="107" t="s">
        <v>448</v>
      </c>
      <c r="E69" s="148">
        <v>145997</v>
      </c>
      <c r="F69" s="149">
        <v>146282.49799999999</v>
      </c>
      <c r="H69" s="170"/>
      <c r="I69" s="170"/>
      <c r="J69" s="170"/>
    </row>
    <row r="70" spans="1:81" s="49" customFormat="1" ht="14.25" hidden="1" outlineLevel="1">
      <c r="A70" s="167">
        <v>32</v>
      </c>
      <c r="B70" s="162" t="s">
        <v>284</v>
      </c>
      <c r="C70" s="144" t="s">
        <v>300</v>
      </c>
      <c r="D70" s="107" t="s">
        <v>449</v>
      </c>
      <c r="E70" s="148">
        <v>96120</v>
      </c>
      <c r="F70" s="149">
        <v>96555.548999999999</v>
      </c>
      <c r="H70" s="170"/>
      <c r="I70" s="170"/>
      <c r="J70" s="170"/>
    </row>
    <row r="71" spans="1:81" s="49" customFormat="1" ht="14.25" hidden="1" outlineLevel="1">
      <c r="A71" s="167">
        <v>33</v>
      </c>
      <c r="B71" s="162" t="s">
        <v>284</v>
      </c>
      <c r="C71" s="144" t="s">
        <v>301</v>
      </c>
      <c r="D71" s="107" t="s">
        <v>450</v>
      </c>
      <c r="E71" s="148">
        <v>24000</v>
      </c>
      <c r="F71" s="149">
        <v>24057.5</v>
      </c>
      <c r="H71" s="170"/>
      <c r="I71" s="170"/>
      <c r="J71" s="170"/>
    </row>
    <row r="72" spans="1:81" s="49" customFormat="1" ht="14.25" hidden="1" outlineLevel="1">
      <c r="A72" s="167">
        <v>34</v>
      </c>
      <c r="B72" s="162" t="s">
        <v>284</v>
      </c>
      <c r="C72" s="144" t="s">
        <v>313</v>
      </c>
      <c r="D72" s="107" t="s">
        <v>451</v>
      </c>
      <c r="E72" s="148">
        <v>35997</v>
      </c>
      <c r="F72" s="149">
        <v>36187.364999999998</v>
      </c>
      <c r="H72" s="170"/>
      <c r="I72" s="170"/>
      <c r="J72" s="170"/>
    </row>
    <row r="73" spans="1:81" s="49" customFormat="1" ht="14.25" hidden="1" outlineLevel="1">
      <c r="A73" s="167">
        <v>35</v>
      </c>
      <c r="B73" s="162" t="s">
        <v>284</v>
      </c>
      <c r="C73" s="144" t="s">
        <v>285</v>
      </c>
      <c r="D73" s="107" t="s">
        <v>452</v>
      </c>
      <c r="E73" s="148">
        <v>37635</v>
      </c>
      <c r="F73" s="149">
        <v>7423.4650000000001</v>
      </c>
      <c r="H73" s="170"/>
      <c r="I73" s="170"/>
      <c r="J73" s="170"/>
    </row>
    <row r="74" spans="1:81" s="49" customFormat="1" ht="14.25" hidden="1" outlineLevel="1">
      <c r="A74" s="167">
        <v>36</v>
      </c>
      <c r="B74" s="162" t="s">
        <v>284</v>
      </c>
      <c r="C74" s="144" t="s">
        <v>300</v>
      </c>
      <c r="D74" s="107" t="s">
        <v>453</v>
      </c>
      <c r="E74" s="148">
        <v>265050</v>
      </c>
      <c r="F74" s="149">
        <v>106300.989</v>
      </c>
      <c r="H74" s="170"/>
      <c r="I74" s="170"/>
      <c r="J74" s="170"/>
    </row>
    <row r="75" spans="1:81" s="49" customFormat="1" ht="14.25" hidden="1" outlineLevel="1">
      <c r="A75" s="167">
        <v>37</v>
      </c>
      <c r="B75" s="162" t="s">
        <v>284</v>
      </c>
      <c r="C75" s="144" t="s">
        <v>301</v>
      </c>
      <c r="D75" s="107" t="s">
        <v>454</v>
      </c>
      <c r="E75" s="148">
        <v>5000</v>
      </c>
      <c r="F75" s="149">
        <v>1000.506</v>
      </c>
      <c r="H75" s="170"/>
      <c r="I75" s="170"/>
      <c r="J75" s="170"/>
    </row>
    <row r="76" spans="1:81" s="49" customFormat="1" ht="14.25" hidden="1" outlineLevel="1">
      <c r="A76" s="167">
        <v>38</v>
      </c>
      <c r="B76" s="162" t="s">
        <v>284</v>
      </c>
      <c r="C76" s="144" t="s">
        <v>313</v>
      </c>
      <c r="D76" s="107" t="s">
        <v>455</v>
      </c>
      <c r="E76" s="148">
        <v>1100</v>
      </c>
      <c r="F76" s="149">
        <v>1100.5740000000001</v>
      </c>
      <c r="H76" s="170"/>
      <c r="I76" s="170"/>
      <c r="J76" s="170"/>
    </row>
    <row r="77" spans="1:81" s="49" customFormat="1" collapsed="1" thickBot="1">
      <c r="A77" s="214" t="s">
        <v>263</v>
      </c>
      <c r="B77" s="215"/>
      <c r="C77" s="215"/>
      <c r="D77" s="215"/>
      <c r="E77" s="51">
        <f>+E7+E12+E17+E38</f>
        <v>829549639</v>
      </c>
      <c r="F77" s="52">
        <f>+F7+F12+F17+F38</f>
        <v>584072820.8384999</v>
      </c>
      <c r="H77" s="170"/>
      <c r="I77" s="170"/>
      <c r="J77" s="170"/>
    </row>
    <row r="78" spans="1:81" s="49" customFormat="1" ht="30.4" customHeight="1">
      <c r="A78" s="39"/>
      <c r="B78" s="53"/>
      <c r="C78" s="39"/>
      <c r="D78" s="54"/>
      <c r="E78" s="55"/>
      <c r="F78" s="55"/>
      <c r="H78" s="170"/>
      <c r="I78" s="170"/>
      <c r="J78" s="170"/>
    </row>
    <row r="79" spans="1:81" s="39" customFormat="1" ht="14.25">
      <c r="A79" s="211" t="s">
        <v>466</v>
      </c>
      <c r="B79" s="211"/>
      <c r="C79" s="211"/>
      <c r="D79" s="211"/>
      <c r="E79" s="211"/>
      <c r="F79" s="211"/>
      <c r="G79" s="49"/>
      <c r="H79" s="170"/>
      <c r="I79" s="170"/>
      <c r="J79" s="170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</row>
    <row r="80" spans="1:81" s="39" customFormat="1" ht="14.25">
      <c r="A80" s="211"/>
      <c r="B80" s="211"/>
      <c r="C80" s="211"/>
      <c r="D80" s="211"/>
      <c r="E80" s="211"/>
      <c r="F80" s="211"/>
      <c r="G80" s="49"/>
      <c r="H80" s="170"/>
      <c r="I80" s="170"/>
      <c r="J80" s="170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49"/>
      <c r="V80" s="49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49"/>
      <c r="AH80" s="49"/>
      <c r="AI80" s="49"/>
      <c r="AJ80" s="49"/>
      <c r="AK80" s="49"/>
      <c r="AL80" s="49"/>
      <c r="AM80" s="49"/>
      <c r="AN80" s="49"/>
      <c r="AO80" s="49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</row>
    <row r="81" spans="1:84" s="39" customFormat="1" ht="14.25">
      <c r="A81" s="211"/>
      <c r="B81" s="211"/>
      <c r="C81" s="211"/>
      <c r="D81" s="211"/>
      <c r="E81" s="211"/>
      <c r="F81" s="211"/>
      <c r="G81" s="49"/>
      <c r="H81" s="170"/>
      <c r="I81" s="170"/>
      <c r="J81" s="170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</row>
    <row r="82" spans="1:84" s="39" customFormat="1" ht="14.25">
      <c r="B82" s="53"/>
      <c r="D82" s="54"/>
      <c r="E82" s="55"/>
      <c r="F82" s="171"/>
      <c r="G82" s="173"/>
      <c r="H82" s="170"/>
      <c r="I82" s="170"/>
      <c r="J82" s="170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9"/>
      <c r="AH82" s="49"/>
      <c r="AI82" s="49"/>
      <c r="AJ82" s="49"/>
      <c r="AK82" s="49"/>
      <c r="AL82" s="49"/>
      <c r="AM82" s="49"/>
      <c r="AN82" s="49"/>
      <c r="AO82" s="49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</row>
    <row r="83" spans="1:84" s="39" customFormat="1" ht="14.25">
      <c r="B83" s="53"/>
      <c r="C83" s="56"/>
      <c r="D83" s="54"/>
      <c r="E83" s="55"/>
      <c r="F83" s="171"/>
      <c r="G83" s="173"/>
      <c r="H83" s="170"/>
      <c r="I83" s="170"/>
      <c r="J83" s="170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</row>
    <row r="84" spans="1:84" s="39" customFormat="1" ht="14.25">
      <c r="B84" s="53"/>
      <c r="C84" s="56"/>
      <c r="D84" s="54"/>
      <c r="E84" s="55"/>
      <c r="F84" s="171"/>
      <c r="G84" s="173"/>
      <c r="H84" s="170"/>
      <c r="I84" s="170"/>
      <c r="J84" s="170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49"/>
      <c r="AG84" s="49"/>
      <c r="AH84" s="49"/>
      <c r="AI84" s="49"/>
      <c r="AJ84" s="49"/>
      <c r="AK84" s="49"/>
      <c r="AL84" s="49"/>
      <c r="AM84" s="49"/>
      <c r="AN84" s="49"/>
      <c r="AO84" s="49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</row>
    <row r="85" spans="1:84" s="39" customFormat="1" ht="14.25">
      <c r="B85" s="53"/>
      <c r="C85" s="56"/>
      <c r="D85" s="54"/>
      <c r="E85" s="57"/>
      <c r="F85" s="172"/>
      <c r="G85" s="173"/>
      <c r="H85" s="170"/>
      <c r="I85" s="170"/>
      <c r="J85" s="170"/>
      <c r="K85" s="49"/>
      <c r="L85" s="49"/>
      <c r="M85" s="49"/>
      <c r="N85" s="49"/>
      <c r="O85" s="49"/>
      <c r="P85" s="49"/>
      <c r="Q85" s="49"/>
      <c r="R85" s="49"/>
      <c r="S85" s="49"/>
      <c r="T85" s="49"/>
      <c r="U85" s="49"/>
      <c r="V85" s="49"/>
      <c r="W85" s="49"/>
      <c r="X85" s="49"/>
      <c r="Y85" s="49"/>
      <c r="Z85" s="49"/>
      <c r="AA85" s="49"/>
      <c r="AB85" s="49"/>
      <c r="AC85" s="49"/>
      <c r="AD85" s="49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  <c r="AP85" s="49"/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</row>
    <row r="86" spans="1:84" s="39" customFormat="1" ht="14.25">
      <c r="B86" s="53"/>
      <c r="C86" s="56"/>
      <c r="D86" s="54"/>
      <c r="E86" s="57"/>
      <c r="F86" s="172"/>
      <c r="G86" s="173"/>
      <c r="H86" s="170"/>
      <c r="I86" s="170"/>
      <c r="J86" s="170"/>
      <c r="K86" s="49"/>
      <c r="L86" s="49"/>
      <c r="M86" s="49"/>
      <c r="N86" s="49"/>
      <c r="O86" s="49"/>
      <c r="P86" s="49"/>
      <c r="Q86" s="49"/>
      <c r="R86" s="49"/>
      <c r="S86" s="49"/>
      <c r="T86" s="49"/>
      <c r="U86" s="49"/>
      <c r="V86" s="49"/>
      <c r="W86" s="49"/>
      <c r="X86" s="49"/>
      <c r="Y86" s="49"/>
      <c r="Z86" s="49"/>
      <c r="AA86" s="49"/>
      <c r="AB86" s="49"/>
      <c r="AC86" s="49"/>
      <c r="AD86" s="49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</row>
    <row r="87" spans="1:84" s="39" customFormat="1" ht="14.25">
      <c r="B87" s="53"/>
      <c r="C87" s="56"/>
      <c r="D87" s="54"/>
      <c r="E87" s="57"/>
      <c r="F87" s="58"/>
      <c r="G87" s="49"/>
      <c r="H87" s="170"/>
      <c r="I87" s="170"/>
      <c r="J87" s="170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  <c r="AD87" s="49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</row>
    <row r="88" spans="1:84" s="39" customFormat="1" ht="14.25">
      <c r="B88" s="53"/>
      <c r="C88" s="56"/>
      <c r="D88" s="54"/>
      <c r="E88" s="57"/>
      <c r="F88" s="58"/>
      <c r="G88" s="49"/>
      <c r="H88" s="170"/>
      <c r="I88" s="170"/>
      <c r="J88" s="170"/>
      <c r="K88" s="49"/>
      <c r="L88" s="49"/>
      <c r="M88" s="49"/>
      <c r="N88" s="49"/>
      <c r="O88" s="49"/>
      <c r="P88" s="49"/>
      <c r="Q88" s="49"/>
      <c r="R88" s="49"/>
      <c r="S88" s="49"/>
      <c r="T88" s="49"/>
      <c r="U88" s="49"/>
      <c r="V88" s="49"/>
      <c r="W88" s="49"/>
      <c r="X88" s="49"/>
      <c r="Y88" s="49"/>
      <c r="Z88" s="49"/>
      <c r="AA88" s="49"/>
      <c r="AB88" s="49"/>
      <c r="AC88" s="49"/>
      <c r="AD88" s="49"/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</row>
    <row r="89" spans="1:84" s="39" customFormat="1">
      <c r="A89" s="63"/>
      <c r="B89" s="59"/>
      <c r="C89" s="60"/>
      <c r="D89" s="61"/>
      <c r="E89" s="35"/>
      <c r="F89" s="62"/>
      <c r="G89" s="49"/>
      <c r="H89" s="170"/>
      <c r="I89" s="170"/>
      <c r="J89" s="170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</row>
    <row r="90" spans="1:84" s="63" customFormat="1">
      <c r="B90" s="59"/>
      <c r="C90" s="60"/>
      <c r="D90" s="61"/>
      <c r="E90" s="35"/>
      <c r="F90" s="62"/>
      <c r="G90" s="31"/>
      <c r="H90" s="168"/>
      <c r="I90" s="168"/>
      <c r="J90" s="168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</row>
    <row r="91" spans="1:84" s="63" customFormat="1">
      <c r="B91" s="59"/>
      <c r="C91" s="60"/>
      <c r="D91" s="61"/>
      <c r="E91" s="35"/>
      <c r="F91" s="62"/>
      <c r="G91" s="31"/>
      <c r="H91" s="168"/>
      <c r="I91" s="168"/>
      <c r="J91" s="168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</row>
    <row r="92" spans="1:84" s="63" customFormat="1">
      <c r="B92" s="59"/>
      <c r="C92" s="60"/>
      <c r="D92" s="61"/>
      <c r="E92" s="35"/>
      <c r="F92" s="62"/>
      <c r="G92" s="31"/>
      <c r="H92" s="168"/>
      <c r="I92" s="168"/>
      <c r="J92" s="168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</row>
    <row r="93" spans="1:84" s="63" customFormat="1">
      <c r="B93" s="59"/>
      <c r="C93" s="60"/>
      <c r="D93" s="61"/>
      <c r="E93" s="35"/>
      <c r="F93" s="62"/>
      <c r="G93" s="31"/>
      <c r="H93" s="168"/>
      <c r="I93" s="168"/>
      <c r="J93" s="168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</row>
    <row r="94" spans="1:84" s="63" customFormat="1">
      <c r="B94" s="59"/>
      <c r="C94" s="60"/>
      <c r="D94" s="61"/>
      <c r="E94" s="35"/>
      <c r="F94" s="62"/>
      <c r="G94" s="31"/>
      <c r="H94" s="168"/>
      <c r="I94" s="168"/>
      <c r="J94" s="168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</row>
    <row r="95" spans="1:84" s="63" customFormat="1">
      <c r="B95" s="59"/>
      <c r="C95" s="60"/>
      <c r="D95" s="61"/>
      <c r="E95" s="35"/>
      <c r="F95" s="62"/>
      <c r="G95" s="31"/>
      <c r="H95" s="168"/>
      <c r="I95" s="168"/>
      <c r="J95" s="168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  <c r="BH95" s="31"/>
      <c r="BI95" s="31"/>
      <c r="BJ95" s="31"/>
      <c r="BK95" s="31"/>
      <c r="BL95" s="31"/>
      <c r="BM95" s="31"/>
      <c r="BN95" s="31"/>
      <c r="BO95" s="31"/>
      <c r="BP95" s="31"/>
      <c r="BQ95" s="31"/>
      <c r="BR95" s="31"/>
      <c r="BS95" s="31"/>
      <c r="BT95" s="31"/>
      <c r="BU95" s="31"/>
      <c r="BV95" s="31"/>
      <c r="BW95" s="31"/>
      <c r="BX95" s="31"/>
      <c r="BY95" s="31"/>
      <c r="BZ95" s="31"/>
      <c r="CA95" s="31"/>
      <c r="CB95" s="31"/>
      <c r="CC95" s="31"/>
      <c r="CD95" s="31"/>
      <c r="CE95" s="31"/>
      <c r="CF95" s="31"/>
    </row>
    <row r="96" spans="1:84" s="63" customFormat="1">
      <c r="B96" s="59"/>
      <c r="C96" s="60"/>
      <c r="D96" s="61"/>
      <c r="E96" s="35"/>
      <c r="F96" s="62"/>
      <c r="G96" s="31"/>
      <c r="H96" s="168"/>
      <c r="I96" s="168"/>
      <c r="J96" s="168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  <c r="BH96" s="31"/>
      <c r="BI96" s="31"/>
      <c r="BJ96" s="31"/>
      <c r="BK96" s="31"/>
      <c r="BL96" s="31"/>
      <c r="BM96" s="31"/>
      <c r="BN96" s="31"/>
      <c r="BO96" s="31"/>
      <c r="BP96" s="31"/>
      <c r="BQ96" s="31"/>
      <c r="BR96" s="31"/>
      <c r="BS96" s="31"/>
      <c r="BT96" s="31"/>
      <c r="BU96" s="31"/>
      <c r="BV96" s="31"/>
      <c r="BW96" s="31"/>
      <c r="BX96" s="31"/>
      <c r="BY96" s="31"/>
      <c r="BZ96" s="31"/>
      <c r="CA96" s="31"/>
      <c r="CB96" s="31"/>
      <c r="CC96" s="31"/>
      <c r="CD96" s="31"/>
      <c r="CE96" s="31"/>
      <c r="CF96" s="31"/>
    </row>
    <row r="97" spans="2:84" s="63" customFormat="1">
      <c r="B97" s="59"/>
      <c r="C97" s="60"/>
      <c r="D97" s="61"/>
      <c r="E97" s="35"/>
      <c r="F97" s="62"/>
      <c r="G97" s="31"/>
      <c r="H97" s="168"/>
      <c r="I97" s="168"/>
      <c r="J97" s="168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  <c r="BH97" s="31"/>
      <c r="BI97" s="31"/>
      <c r="BJ97" s="31"/>
      <c r="BK97" s="31"/>
      <c r="BL97" s="31"/>
      <c r="BM97" s="31"/>
      <c r="BN97" s="31"/>
      <c r="BO97" s="31"/>
      <c r="BP97" s="31"/>
      <c r="BQ97" s="31"/>
      <c r="BR97" s="31"/>
      <c r="BS97" s="31"/>
      <c r="BT97" s="31"/>
      <c r="BU97" s="31"/>
      <c r="BV97" s="31"/>
      <c r="BW97" s="31"/>
      <c r="BX97" s="31"/>
      <c r="BY97" s="31"/>
      <c r="BZ97" s="31"/>
      <c r="CA97" s="31"/>
      <c r="CB97" s="31"/>
      <c r="CC97" s="31"/>
      <c r="CD97" s="31"/>
      <c r="CE97" s="31"/>
      <c r="CF97" s="31"/>
    </row>
    <row r="98" spans="2:84" s="63" customFormat="1">
      <c r="B98" s="59"/>
      <c r="C98" s="60"/>
      <c r="D98" s="61"/>
      <c r="E98" s="35"/>
      <c r="F98" s="62"/>
      <c r="G98" s="31"/>
      <c r="H98" s="168"/>
      <c r="I98" s="168"/>
      <c r="J98" s="168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  <c r="BH98" s="31"/>
      <c r="BI98" s="31"/>
      <c r="BJ98" s="31"/>
      <c r="BK98" s="31"/>
      <c r="BL98" s="31"/>
      <c r="BM98" s="31"/>
      <c r="BN98" s="31"/>
      <c r="BO98" s="31"/>
      <c r="BP98" s="31"/>
      <c r="BQ98" s="31"/>
      <c r="BR98" s="31"/>
      <c r="BS98" s="31"/>
      <c r="BT98" s="31"/>
      <c r="BU98" s="31"/>
      <c r="BV98" s="31"/>
      <c r="BW98" s="31"/>
      <c r="BX98" s="31"/>
      <c r="BY98" s="31"/>
      <c r="BZ98" s="31"/>
      <c r="CA98" s="31"/>
      <c r="CB98" s="31"/>
      <c r="CC98" s="31"/>
      <c r="CD98" s="31"/>
      <c r="CE98" s="31"/>
      <c r="CF98" s="31"/>
    </row>
    <row r="99" spans="2:84" s="63" customFormat="1">
      <c r="B99" s="59"/>
      <c r="C99" s="60"/>
      <c r="D99" s="61"/>
      <c r="E99" s="35"/>
      <c r="F99" s="62"/>
      <c r="G99" s="31"/>
      <c r="H99" s="168"/>
      <c r="I99" s="168"/>
      <c r="J99" s="168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1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  <c r="BF99" s="31"/>
      <c r="BG99" s="31"/>
      <c r="BH99" s="31"/>
      <c r="BI99" s="31"/>
      <c r="BJ99" s="31"/>
      <c r="BK99" s="31"/>
      <c r="BL99" s="31"/>
      <c r="BM99" s="31"/>
      <c r="BN99" s="31"/>
      <c r="BO99" s="31"/>
      <c r="BP99" s="31"/>
      <c r="BQ99" s="31"/>
      <c r="BR99" s="31"/>
      <c r="BS99" s="31"/>
      <c r="BT99" s="31"/>
      <c r="BU99" s="31"/>
      <c r="BV99" s="31"/>
      <c r="BW99" s="31"/>
      <c r="BX99" s="31"/>
      <c r="BY99" s="31"/>
      <c r="BZ99" s="31"/>
      <c r="CA99" s="31"/>
      <c r="CB99" s="31"/>
      <c r="CC99" s="31"/>
      <c r="CD99" s="31"/>
      <c r="CE99" s="31"/>
      <c r="CF99" s="31"/>
    </row>
    <row r="100" spans="2:84" s="63" customFormat="1">
      <c r="B100" s="59"/>
      <c r="C100" s="60"/>
      <c r="D100" s="61"/>
      <c r="E100" s="35"/>
      <c r="F100" s="62"/>
      <c r="G100" s="31"/>
      <c r="H100" s="168"/>
      <c r="I100" s="168"/>
      <c r="J100" s="168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  <c r="AR100" s="31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1"/>
      <c r="BL100" s="31"/>
      <c r="BM100" s="31"/>
      <c r="BN100" s="31"/>
      <c r="BO100" s="31"/>
      <c r="BP100" s="31"/>
      <c r="BQ100" s="31"/>
      <c r="BR100" s="31"/>
      <c r="BS100" s="31"/>
      <c r="BT100" s="31"/>
      <c r="BU100" s="31"/>
      <c r="BV100" s="31"/>
      <c r="BW100" s="31"/>
      <c r="BX100" s="31"/>
      <c r="BY100" s="31"/>
      <c r="BZ100" s="31"/>
      <c r="CA100" s="31"/>
      <c r="CB100" s="31"/>
      <c r="CC100" s="31"/>
      <c r="CD100" s="31"/>
      <c r="CE100" s="31"/>
      <c r="CF100" s="31"/>
    </row>
    <row r="101" spans="2:84" s="63" customFormat="1">
      <c r="B101" s="59"/>
      <c r="C101" s="60"/>
      <c r="D101" s="61"/>
      <c r="E101" s="35"/>
      <c r="F101" s="62"/>
      <c r="G101" s="31"/>
      <c r="H101" s="168"/>
      <c r="I101" s="168"/>
      <c r="J101" s="168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  <c r="BH101" s="31"/>
      <c r="BI101" s="31"/>
      <c r="BJ101" s="31"/>
      <c r="BK101" s="31"/>
      <c r="BL101" s="31"/>
      <c r="BM101" s="31"/>
      <c r="BN101" s="31"/>
      <c r="BO101" s="31"/>
      <c r="BP101" s="31"/>
      <c r="BQ101" s="31"/>
      <c r="BR101" s="31"/>
      <c r="BS101" s="31"/>
      <c r="BT101" s="31"/>
      <c r="BU101" s="31"/>
      <c r="BV101" s="31"/>
      <c r="BW101" s="31"/>
      <c r="BX101" s="31"/>
      <c r="BY101" s="31"/>
      <c r="BZ101" s="31"/>
      <c r="CA101" s="31"/>
      <c r="CB101" s="31"/>
      <c r="CC101" s="31"/>
      <c r="CD101" s="31"/>
      <c r="CE101" s="31"/>
      <c r="CF101" s="31"/>
    </row>
    <row r="102" spans="2:84" s="63" customFormat="1">
      <c r="B102" s="59"/>
      <c r="C102" s="60"/>
      <c r="D102" s="61"/>
      <c r="E102" s="35"/>
      <c r="F102" s="62"/>
      <c r="G102" s="31"/>
      <c r="H102" s="168"/>
      <c r="I102" s="168"/>
      <c r="J102" s="168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  <c r="BH102" s="31"/>
      <c r="BI102" s="31"/>
      <c r="BJ102" s="31"/>
      <c r="BK102" s="31"/>
      <c r="BL102" s="31"/>
      <c r="BM102" s="31"/>
      <c r="BN102" s="31"/>
      <c r="BO102" s="31"/>
      <c r="BP102" s="31"/>
      <c r="BQ102" s="31"/>
      <c r="BR102" s="31"/>
      <c r="BS102" s="31"/>
      <c r="BT102" s="31"/>
      <c r="BU102" s="31"/>
      <c r="BV102" s="31"/>
      <c r="BW102" s="31"/>
      <c r="BX102" s="31"/>
      <c r="BY102" s="31"/>
      <c r="BZ102" s="31"/>
      <c r="CA102" s="31"/>
      <c r="CB102" s="31"/>
      <c r="CC102" s="31"/>
      <c r="CD102" s="31"/>
      <c r="CE102" s="31"/>
      <c r="CF102" s="31"/>
    </row>
    <row r="103" spans="2:84" s="63" customFormat="1">
      <c r="B103" s="59"/>
      <c r="C103" s="60"/>
      <c r="D103" s="61"/>
      <c r="E103" s="35"/>
      <c r="F103" s="62"/>
      <c r="G103" s="31"/>
      <c r="H103" s="168"/>
      <c r="I103" s="168"/>
      <c r="J103" s="168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1"/>
      <c r="AL103" s="31"/>
      <c r="AM103" s="31"/>
      <c r="AN103" s="31"/>
      <c r="AO103" s="31"/>
      <c r="AP103" s="31"/>
      <c r="AQ103" s="31"/>
      <c r="AR103" s="31"/>
      <c r="AS103" s="31"/>
      <c r="AT103" s="31"/>
      <c r="AU103" s="31"/>
      <c r="AV103" s="31"/>
      <c r="AW103" s="31"/>
      <c r="AX103" s="31"/>
      <c r="AY103" s="31"/>
      <c r="AZ103" s="31"/>
      <c r="BA103" s="31"/>
      <c r="BB103" s="31"/>
      <c r="BC103" s="31"/>
      <c r="BD103" s="31"/>
      <c r="BE103" s="31"/>
      <c r="BF103" s="31"/>
      <c r="BG103" s="31"/>
      <c r="BH103" s="31"/>
      <c r="BI103" s="31"/>
      <c r="BJ103" s="31"/>
      <c r="BK103" s="31"/>
      <c r="BL103" s="31"/>
      <c r="BM103" s="31"/>
      <c r="BN103" s="31"/>
      <c r="BO103" s="31"/>
      <c r="BP103" s="31"/>
      <c r="BQ103" s="31"/>
      <c r="BR103" s="31"/>
      <c r="BS103" s="31"/>
      <c r="BT103" s="31"/>
      <c r="BU103" s="31"/>
      <c r="BV103" s="31"/>
      <c r="BW103" s="31"/>
      <c r="BX103" s="31"/>
      <c r="BY103" s="31"/>
      <c r="BZ103" s="31"/>
      <c r="CA103" s="31"/>
      <c r="CB103" s="31"/>
      <c r="CC103" s="31"/>
      <c r="CD103" s="31"/>
      <c r="CE103" s="31"/>
      <c r="CF103" s="31"/>
    </row>
    <row r="104" spans="2:84" s="63" customFormat="1">
      <c r="B104" s="59"/>
      <c r="C104" s="60"/>
      <c r="D104" s="61"/>
      <c r="E104" s="35"/>
      <c r="F104" s="62"/>
      <c r="G104" s="31"/>
      <c r="H104" s="168"/>
      <c r="I104" s="168"/>
      <c r="J104" s="168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  <c r="AF104" s="31"/>
      <c r="AG104" s="31"/>
      <c r="AH104" s="31"/>
      <c r="AI104" s="31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1"/>
      <c r="BM104" s="31"/>
      <c r="BN104" s="31"/>
      <c r="BO104" s="31"/>
      <c r="BP104" s="31"/>
      <c r="BQ104" s="31"/>
      <c r="BR104" s="31"/>
      <c r="BS104" s="31"/>
      <c r="BT104" s="31"/>
      <c r="BU104" s="31"/>
      <c r="BV104" s="31"/>
      <c r="BW104" s="31"/>
      <c r="BX104" s="31"/>
      <c r="BY104" s="31"/>
      <c r="BZ104" s="31"/>
      <c r="CA104" s="31"/>
      <c r="CB104" s="31"/>
      <c r="CC104" s="31"/>
      <c r="CD104" s="31"/>
      <c r="CE104" s="31"/>
      <c r="CF104" s="31"/>
    </row>
    <row r="105" spans="2:84" s="63" customFormat="1">
      <c r="B105" s="59"/>
      <c r="C105" s="60"/>
      <c r="D105" s="61"/>
      <c r="E105" s="35"/>
      <c r="F105" s="62"/>
      <c r="G105" s="31"/>
      <c r="H105" s="168"/>
      <c r="I105" s="168"/>
      <c r="J105" s="168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  <c r="BH105" s="31"/>
      <c r="BI105" s="31"/>
      <c r="BJ105" s="31"/>
      <c r="BK105" s="31"/>
      <c r="BL105" s="31"/>
      <c r="BM105" s="31"/>
      <c r="BN105" s="31"/>
      <c r="BO105" s="31"/>
      <c r="BP105" s="31"/>
      <c r="BQ105" s="31"/>
      <c r="BR105" s="31"/>
      <c r="BS105" s="31"/>
      <c r="BT105" s="31"/>
      <c r="BU105" s="31"/>
      <c r="BV105" s="31"/>
      <c r="BW105" s="31"/>
      <c r="BX105" s="31"/>
      <c r="BY105" s="31"/>
      <c r="BZ105" s="31"/>
      <c r="CA105" s="31"/>
      <c r="CB105" s="31"/>
      <c r="CC105" s="31"/>
      <c r="CD105" s="31"/>
      <c r="CE105" s="31"/>
      <c r="CF105" s="31"/>
    </row>
    <row r="106" spans="2:84" s="63" customFormat="1">
      <c r="B106" s="59"/>
      <c r="C106" s="60"/>
      <c r="D106" s="61"/>
      <c r="E106" s="35"/>
      <c r="F106" s="62"/>
      <c r="G106" s="31"/>
      <c r="H106" s="168"/>
      <c r="I106" s="168"/>
      <c r="J106" s="168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  <c r="BH106" s="31"/>
      <c r="BI106" s="31"/>
      <c r="BJ106" s="31"/>
      <c r="BK106" s="31"/>
      <c r="BL106" s="31"/>
      <c r="BM106" s="31"/>
      <c r="BN106" s="31"/>
      <c r="BO106" s="31"/>
      <c r="BP106" s="31"/>
      <c r="BQ106" s="31"/>
      <c r="BR106" s="31"/>
      <c r="BS106" s="31"/>
      <c r="BT106" s="31"/>
      <c r="BU106" s="31"/>
      <c r="BV106" s="31"/>
      <c r="BW106" s="31"/>
      <c r="BX106" s="31"/>
      <c r="BY106" s="31"/>
      <c r="BZ106" s="31"/>
      <c r="CA106" s="31"/>
      <c r="CB106" s="31"/>
      <c r="CC106" s="31"/>
      <c r="CD106" s="31"/>
      <c r="CE106" s="31"/>
      <c r="CF106" s="31"/>
    </row>
    <row r="107" spans="2:84" s="63" customFormat="1">
      <c r="B107" s="59"/>
      <c r="C107" s="60"/>
      <c r="D107" s="61"/>
      <c r="E107" s="35"/>
      <c r="F107" s="62"/>
      <c r="G107" s="31"/>
      <c r="H107" s="168"/>
      <c r="I107" s="168"/>
      <c r="J107" s="168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</row>
    <row r="108" spans="2:84" s="63" customFormat="1">
      <c r="B108" s="59"/>
      <c r="C108" s="60"/>
      <c r="D108" s="61"/>
      <c r="E108" s="35"/>
      <c r="F108" s="62"/>
      <c r="G108" s="31"/>
      <c r="H108" s="168"/>
      <c r="I108" s="168"/>
      <c r="J108" s="168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</row>
    <row r="109" spans="2:84" s="63" customFormat="1">
      <c r="B109" s="59"/>
      <c r="C109" s="60"/>
      <c r="D109" s="61"/>
      <c r="E109" s="35"/>
      <c r="F109" s="62"/>
      <c r="G109" s="31"/>
      <c r="H109" s="168"/>
      <c r="I109" s="168"/>
      <c r="J109" s="168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</row>
    <row r="110" spans="2:84" s="63" customFormat="1">
      <c r="B110" s="59"/>
      <c r="C110" s="60"/>
      <c r="D110" s="61"/>
      <c r="E110" s="35"/>
      <c r="F110" s="62"/>
      <c r="G110" s="31"/>
      <c r="H110" s="168"/>
      <c r="I110" s="168"/>
      <c r="J110" s="168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</row>
    <row r="111" spans="2:84" s="63" customFormat="1">
      <c r="B111" s="59"/>
      <c r="C111" s="60"/>
      <c r="D111" s="61"/>
      <c r="E111" s="35"/>
      <c r="F111" s="62"/>
      <c r="G111" s="31"/>
      <c r="H111" s="168"/>
      <c r="I111" s="168"/>
      <c r="J111" s="168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</row>
    <row r="112" spans="2:84" s="63" customFormat="1">
      <c r="B112" s="59"/>
      <c r="C112" s="60"/>
      <c r="D112" s="61"/>
      <c r="E112" s="35"/>
      <c r="F112" s="62"/>
      <c r="G112" s="31"/>
      <c r="H112" s="168"/>
      <c r="I112" s="168"/>
      <c r="J112" s="168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</row>
    <row r="113" spans="2:84" s="63" customFormat="1">
      <c r="B113" s="59"/>
      <c r="C113" s="60"/>
      <c r="D113" s="61"/>
      <c r="E113" s="35"/>
      <c r="F113" s="62"/>
      <c r="G113" s="31"/>
      <c r="H113" s="168"/>
      <c r="I113" s="168"/>
      <c r="J113" s="168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</row>
    <row r="114" spans="2:84" s="63" customFormat="1">
      <c r="B114" s="59"/>
      <c r="C114" s="60"/>
      <c r="D114" s="61"/>
      <c r="E114" s="35"/>
      <c r="F114" s="62"/>
      <c r="G114" s="31"/>
      <c r="H114" s="168"/>
      <c r="I114" s="168"/>
      <c r="J114" s="168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</row>
    <row r="115" spans="2:84" s="63" customFormat="1">
      <c r="B115" s="59"/>
      <c r="C115" s="60"/>
      <c r="D115" s="61"/>
      <c r="E115" s="35"/>
      <c r="F115" s="62"/>
      <c r="G115" s="31"/>
      <c r="H115" s="168"/>
      <c r="I115" s="168"/>
      <c r="J115" s="168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</row>
    <row r="116" spans="2:84" s="63" customFormat="1">
      <c r="B116" s="59"/>
      <c r="C116" s="60"/>
      <c r="D116" s="61"/>
      <c r="E116" s="35"/>
      <c r="F116" s="62"/>
      <c r="G116" s="31"/>
      <c r="H116" s="168"/>
      <c r="I116" s="168"/>
      <c r="J116" s="168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</row>
    <row r="117" spans="2:84" s="63" customFormat="1">
      <c r="B117" s="59"/>
      <c r="C117" s="60"/>
      <c r="D117" s="61"/>
      <c r="E117" s="35"/>
      <c r="F117" s="62"/>
      <c r="G117" s="31"/>
      <c r="H117" s="168"/>
      <c r="I117" s="168"/>
      <c r="J117" s="168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</row>
    <row r="118" spans="2:84" s="63" customFormat="1">
      <c r="B118" s="59"/>
      <c r="C118" s="60"/>
      <c r="D118" s="61"/>
      <c r="E118" s="35"/>
      <c r="F118" s="62"/>
      <c r="G118" s="31"/>
      <c r="H118" s="168"/>
      <c r="I118" s="168"/>
      <c r="J118" s="168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</row>
    <row r="119" spans="2:84" s="63" customFormat="1">
      <c r="B119" s="59"/>
      <c r="C119" s="60"/>
      <c r="D119" s="61"/>
      <c r="E119" s="35"/>
      <c r="F119" s="62"/>
      <c r="G119" s="31"/>
      <c r="H119" s="168"/>
      <c r="I119" s="168"/>
      <c r="J119" s="168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</row>
    <row r="120" spans="2:84" s="63" customFormat="1">
      <c r="B120" s="59"/>
      <c r="C120" s="60"/>
      <c r="D120" s="61"/>
      <c r="E120" s="35"/>
      <c r="F120" s="62"/>
      <c r="G120" s="31"/>
      <c r="H120" s="168"/>
      <c r="I120" s="168"/>
      <c r="J120" s="168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</row>
    <row r="121" spans="2:84" s="63" customFormat="1">
      <c r="B121" s="59"/>
      <c r="C121" s="60"/>
      <c r="D121" s="61"/>
      <c r="E121" s="35"/>
      <c r="F121" s="62"/>
      <c r="G121" s="31"/>
      <c r="H121" s="168"/>
      <c r="I121" s="168"/>
      <c r="J121" s="168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</row>
    <row r="122" spans="2:84" s="63" customFormat="1">
      <c r="B122" s="59"/>
      <c r="C122" s="60"/>
      <c r="D122" s="61"/>
      <c r="E122" s="35"/>
      <c r="F122" s="62"/>
      <c r="G122" s="31"/>
      <c r="H122" s="168"/>
      <c r="I122" s="168"/>
      <c r="J122" s="168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</row>
    <row r="123" spans="2:84" s="63" customFormat="1">
      <c r="B123" s="59"/>
      <c r="C123" s="60"/>
      <c r="D123" s="61"/>
      <c r="E123" s="35"/>
      <c r="F123" s="62"/>
      <c r="G123" s="31"/>
      <c r="H123" s="168"/>
      <c r="I123" s="168"/>
      <c r="J123" s="168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</row>
    <row r="124" spans="2:84" s="63" customFormat="1">
      <c r="B124" s="59"/>
      <c r="C124" s="60"/>
      <c r="D124" s="61"/>
      <c r="E124" s="35"/>
      <c r="F124" s="62"/>
      <c r="G124" s="31"/>
      <c r="H124" s="168"/>
      <c r="I124" s="168"/>
      <c r="J124" s="168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</row>
    <row r="125" spans="2:84" s="63" customFormat="1">
      <c r="B125" s="59"/>
      <c r="C125" s="60"/>
      <c r="D125" s="61"/>
      <c r="E125" s="35"/>
      <c r="F125" s="62"/>
      <c r="G125" s="31"/>
      <c r="H125" s="168"/>
      <c r="I125" s="168"/>
      <c r="J125" s="168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</row>
    <row r="126" spans="2:84" s="63" customFormat="1">
      <c r="B126" s="59"/>
      <c r="C126" s="60"/>
      <c r="D126" s="61"/>
      <c r="E126" s="35"/>
      <c r="F126" s="62"/>
      <c r="G126" s="31"/>
      <c r="H126" s="168"/>
      <c r="I126" s="168"/>
      <c r="J126" s="168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</row>
    <row r="127" spans="2:84" s="63" customFormat="1">
      <c r="B127" s="59"/>
      <c r="C127" s="60"/>
      <c r="D127" s="61"/>
      <c r="E127" s="35"/>
      <c r="F127" s="62"/>
      <c r="G127" s="31"/>
      <c r="H127" s="168"/>
      <c r="I127" s="168"/>
      <c r="J127" s="168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</row>
    <row r="128" spans="2:84" s="63" customFormat="1">
      <c r="B128" s="59"/>
      <c r="C128" s="60"/>
      <c r="D128" s="61"/>
      <c r="E128" s="35"/>
      <c r="F128" s="62"/>
      <c r="G128" s="31"/>
      <c r="H128" s="168"/>
      <c r="I128" s="168"/>
      <c r="J128" s="168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</row>
    <row r="129" spans="2:84" s="63" customFormat="1">
      <c r="B129" s="59"/>
      <c r="C129" s="60"/>
      <c r="D129" s="61"/>
      <c r="E129" s="35"/>
      <c r="F129" s="62"/>
      <c r="G129" s="31"/>
      <c r="H129" s="168"/>
      <c r="I129" s="168"/>
      <c r="J129" s="168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</row>
    <row r="130" spans="2:84" s="63" customFormat="1">
      <c r="B130" s="59"/>
      <c r="C130" s="60"/>
      <c r="D130" s="61"/>
      <c r="E130" s="35"/>
      <c r="F130" s="62"/>
      <c r="G130" s="31"/>
      <c r="H130" s="168"/>
      <c r="I130" s="168"/>
      <c r="J130" s="168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</row>
    <row r="131" spans="2:84" s="63" customFormat="1">
      <c r="B131" s="59"/>
      <c r="C131" s="60"/>
      <c r="D131" s="61"/>
      <c r="E131" s="35"/>
      <c r="F131" s="62"/>
      <c r="G131" s="31"/>
      <c r="H131" s="168"/>
      <c r="I131" s="168"/>
      <c r="J131" s="168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</row>
    <row r="132" spans="2:84" s="63" customFormat="1">
      <c r="B132" s="59"/>
      <c r="C132" s="60"/>
      <c r="D132" s="61"/>
      <c r="E132" s="35"/>
      <c r="F132" s="62"/>
      <c r="G132" s="31"/>
      <c r="H132" s="168"/>
      <c r="I132" s="168"/>
      <c r="J132" s="168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</row>
    <row r="133" spans="2:84" s="63" customFormat="1">
      <c r="B133" s="59"/>
      <c r="C133" s="60"/>
      <c r="D133" s="61"/>
      <c r="E133" s="35"/>
      <c r="F133" s="62"/>
      <c r="G133" s="31"/>
      <c r="H133" s="168"/>
      <c r="I133" s="168"/>
      <c r="J133" s="168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</row>
  </sheetData>
  <mergeCells count="10">
    <mergeCell ref="A79:F81"/>
    <mergeCell ref="A17:D17"/>
    <mergeCell ref="A38:D38"/>
    <mergeCell ref="A77:D77"/>
    <mergeCell ref="A1:F1"/>
    <mergeCell ref="A3:F3"/>
    <mergeCell ref="B5:D5"/>
    <mergeCell ref="B6:D6"/>
    <mergeCell ref="A7:D7"/>
    <mergeCell ref="A12:D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G182"/>
  <sheetViews>
    <sheetView workbookViewId="0">
      <selection activeCell="G129" sqref="G129"/>
    </sheetView>
  </sheetViews>
  <sheetFormatPr defaultColWidth="9.16796875" defaultRowHeight="14.25" outlineLevelRow="1"/>
  <cols>
    <col min="1" max="1" width="4.1796875" style="39" customWidth="1"/>
    <col min="2" max="2" width="11.32421875" style="53" customWidth="1"/>
    <col min="3" max="3" width="3.37109375" style="56" customWidth="1"/>
    <col min="4" max="4" width="14.83203125" style="54" customWidth="1"/>
    <col min="5" max="5" width="22.11328125" style="57" customWidth="1"/>
    <col min="6" max="6" width="19.41796875" style="58" bestFit="1" customWidth="1"/>
    <col min="7" max="7" width="21.44140625" style="57" customWidth="1"/>
    <col min="8" max="8" width="21.57421875" style="49" customWidth="1"/>
    <col min="9" max="9" width="9.16796875" style="49" customWidth="1"/>
    <col min="10" max="16384" width="9.16796875" style="49"/>
  </cols>
  <sheetData>
    <row r="1" spans="1:15" s="64" customFormat="1" ht="15">
      <c r="A1" s="223" t="s">
        <v>0</v>
      </c>
      <c r="B1" s="223"/>
      <c r="C1" s="223"/>
      <c r="D1" s="223"/>
      <c r="E1" s="223"/>
      <c r="F1" s="223"/>
      <c r="G1" s="223"/>
    </row>
    <row r="2" spans="1:15" s="64" customFormat="1" ht="15">
      <c r="A2" s="65"/>
      <c r="B2" s="65"/>
      <c r="C2" s="65"/>
      <c r="D2" s="65"/>
      <c r="E2" s="65"/>
      <c r="F2" s="65"/>
      <c r="G2" s="65"/>
    </row>
    <row r="3" spans="1:15" s="64" customFormat="1" ht="55.5" customHeight="1">
      <c r="A3" s="224" t="s">
        <v>440</v>
      </c>
      <c r="B3" s="224"/>
      <c r="C3" s="224"/>
      <c r="D3" s="224"/>
      <c r="E3" s="224"/>
      <c r="F3" s="224"/>
      <c r="G3" s="224"/>
    </row>
    <row r="4" spans="1:15" s="64" customFormat="1" ht="12" customHeight="1">
      <c r="A4" s="66"/>
      <c r="B4" s="66"/>
      <c r="C4" s="66"/>
      <c r="D4" s="66"/>
      <c r="E4" s="66"/>
      <c r="F4" s="66"/>
      <c r="G4" s="66"/>
    </row>
    <row r="5" spans="1:15" ht="15" thickBot="1">
      <c r="A5" s="67"/>
      <c r="B5" s="225" t="s">
        <v>270</v>
      </c>
      <c r="C5" s="225"/>
      <c r="D5" s="225"/>
      <c r="F5" s="67"/>
    </row>
    <row r="6" spans="1:15" s="70" customFormat="1" ht="46.9" customHeight="1">
      <c r="A6" s="36" t="s">
        <v>1</v>
      </c>
      <c r="B6" s="219" t="s">
        <v>271</v>
      </c>
      <c r="C6" s="219"/>
      <c r="D6" s="219"/>
      <c r="E6" s="37" t="s">
        <v>268</v>
      </c>
      <c r="F6" s="68" t="s">
        <v>294</v>
      </c>
      <c r="G6" s="69" t="s">
        <v>269</v>
      </c>
    </row>
    <row r="7" spans="1:15" s="39" customFormat="1" ht="30.6" customHeight="1">
      <c r="A7" s="212" t="s">
        <v>274</v>
      </c>
      <c r="B7" s="213"/>
      <c r="C7" s="213"/>
      <c r="D7" s="213"/>
      <c r="E7" s="159">
        <f>+SUM(E8:E20)</f>
        <v>98606982.428750008</v>
      </c>
      <c r="F7" s="159">
        <f>+SUM(F8:F20)</f>
        <v>13625000</v>
      </c>
      <c r="G7" s="160">
        <f>+SUM(G8:G20)</f>
        <v>112231982.42875001</v>
      </c>
      <c r="I7" s="70"/>
      <c r="J7" s="70"/>
      <c r="K7" s="70"/>
      <c r="L7" s="70"/>
      <c r="M7" s="70"/>
      <c r="N7" s="70"/>
      <c r="O7" s="70"/>
    </row>
    <row r="8" spans="1:15" hidden="1" outlineLevel="1">
      <c r="A8" s="42">
        <v>1</v>
      </c>
      <c r="B8" s="43" t="s">
        <v>275</v>
      </c>
      <c r="C8" s="44" t="s">
        <v>295</v>
      </c>
      <c r="D8" s="45" t="s">
        <v>296</v>
      </c>
      <c r="E8" s="163">
        <v>1835909.9</v>
      </c>
      <c r="F8" s="163">
        <v>0</v>
      </c>
      <c r="G8" s="157">
        <f>E8+F8</f>
        <v>1835909.9</v>
      </c>
      <c r="H8" s="48"/>
      <c r="I8" s="70"/>
      <c r="J8" s="70"/>
      <c r="K8" s="70"/>
      <c r="L8" s="70"/>
      <c r="M8" s="70"/>
      <c r="N8" s="70"/>
      <c r="O8" s="70"/>
    </row>
    <row r="9" spans="1:15" hidden="1" outlineLevel="1">
      <c r="A9" s="42">
        <v>2</v>
      </c>
      <c r="B9" s="43" t="s">
        <v>275</v>
      </c>
      <c r="C9" s="44" t="s">
        <v>295</v>
      </c>
      <c r="D9" s="45" t="s">
        <v>297</v>
      </c>
      <c r="E9" s="163">
        <v>4615000</v>
      </c>
      <c r="F9" s="163">
        <v>0</v>
      </c>
      <c r="G9" s="157">
        <f t="shared" ref="G9:G72" si="0">E9+F9</f>
        <v>4615000</v>
      </c>
      <c r="I9" s="70"/>
      <c r="J9" s="70"/>
      <c r="K9" s="70"/>
      <c r="L9" s="70"/>
      <c r="M9" s="70"/>
      <c r="N9" s="70"/>
      <c r="O9" s="70"/>
    </row>
    <row r="10" spans="1:15" hidden="1" outlineLevel="1">
      <c r="A10" s="42">
        <v>3</v>
      </c>
      <c r="B10" s="43" t="s">
        <v>275</v>
      </c>
      <c r="C10" s="44" t="s">
        <v>298</v>
      </c>
      <c r="D10" s="45" t="s">
        <v>299</v>
      </c>
      <c r="E10" s="163">
        <v>15561052.65</v>
      </c>
      <c r="F10" s="163">
        <v>0</v>
      </c>
      <c r="G10" s="157">
        <f t="shared" si="0"/>
        <v>15561052.65</v>
      </c>
      <c r="I10" s="70"/>
      <c r="J10" s="70"/>
      <c r="K10" s="70"/>
      <c r="L10" s="70"/>
      <c r="M10" s="70"/>
      <c r="N10" s="70"/>
      <c r="O10" s="70"/>
    </row>
    <row r="11" spans="1:15" hidden="1" outlineLevel="1">
      <c r="A11" s="42">
        <v>4</v>
      </c>
      <c r="B11" s="43" t="s">
        <v>275</v>
      </c>
      <c r="C11" s="44">
        <v>10</v>
      </c>
      <c r="D11" s="45" t="s">
        <v>417</v>
      </c>
      <c r="E11" s="163">
        <v>1262500</v>
      </c>
      <c r="F11" s="163">
        <v>12625000</v>
      </c>
      <c r="G11" s="157">
        <f t="shared" si="0"/>
        <v>13887500</v>
      </c>
      <c r="I11" s="142"/>
      <c r="J11" s="142"/>
      <c r="K11" s="142"/>
      <c r="L11" s="142"/>
      <c r="M11" s="142"/>
      <c r="N11" s="142"/>
      <c r="O11" s="142"/>
    </row>
    <row r="12" spans="1:15" hidden="1" outlineLevel="1">
      <c r="A12" s="42">
        <v>5</v>
      </c>
      <c r="B12" s="43" t="s">
        <v>275</v>
      </c>
      <c r="C12" s="44">
        <v>10</v>
      </c>
      <c r="D12" s="45" t="s">
        <v>418</v>
      </c>
      <c r="E12" s="163">
        <v>4221736.2</v>
      </c>
      <c r="F12" s="163">
        <v>0</v>
      </c>
      <c r="G12" s="157">
        <f t="shared" si="0"/>
        <v>4221736.2</v>
      </c>
      <c r="I12" s="142"/>
      <c r="J12" s="142"/>
      <c r="K12" s="142"/>
      <c r="L12" s="142"/>
      <c r="M12" s="142"/>
      <c r="N12" s="142"/>
      <c r="O12" s="142"/>
    </row>
    <row r="13" spans="1:15" hidden="1" outlineLevel="1">
      <c r="A13" s="42">
        <v>6</v>
      </c>
      <c r="B13" s="43" t="s">
        <v>275</v>
      </c>
      <c r="C13" s="44">
        <v>10</v>
      </c>
      <c r="D13" s="45" t="s">
        <v>419</v>
      </c>
      <c r="E13" s="163">
        <v>4642000</v>
      </c>
      <c r="F13" s="163">
        <v>0</v>
      </c>
      <c r="G13" s="157">
        <f t="shared" si="0"/>
        <v>4642000</v>
      </c>
      <c r="I13" s="142"/>
      <c r="J13" s="142"/>
      <c r="K13" s="142"/>
      <c r="L13" s="142"/>
      <c r="M13" s="142"/>
      <c r="N13" s="142"/>
      <c r="O13" s="142"/>
    </row>
    <row r="14" spans="1:15" hidden="1" outlineLevel="1">
      <c r="A14" s="42">
        <v>7</v>
      </c>
      <c r="B14" s="43" t="s">
        <v>275</v>
      </c>
      <c r="C14" s="44">
        <v>10</v>
      </c>
      <c r="D14" s="45" t="s">
        <v>420</v>
      </c>
      <c r="E14" s="163">
        <v>13298531.310000001</v>
      </c>
      <c r="F14" s="163">
        <v>0</v>
      </c>
      <c r="G14" s="157">
        <f t="shared" si="0"/>
        <v>13298531.310000001</v>
      </c>
      <c r="I14" s="142"/>
      <c r="J14" s="142"/>
      <c r="K14" s="142"/>
      <c r="L14" s="142"/>
      <c r="M14" s="142"/>
      <c r="N14" s="142"/>
      <c r="O14" s="142"/>
    </row>
    <row r="15" spans="1:15" hidden="1" outlineLevel="1">
      <c r="A15" s="42">
        <v>8</v>
      </c>
      <c r="B15" s="43" t="s">
        <v>275</v>
      </c>
      <c r="C15" s="44" t="s">
        <v>276</v>
      </c>
      <c r="D15" s="45" t="s">
        <v>421</v>
      </c>
      <c r="E15" s="163">
        <v>15584320</v>
      </c>
      <c r="F15" s="163">
        <v>0</v>
      </c>
      <c r="G15" s="157">
        <f t="shared" si="0"/>
        <v>15584320</v>
      </c>
      <c r="I15" s="142"/>
      <c r="J15" s="142"/>
      <c r="K15" s="142"/>
      <c r="L15" s="142"/>
      <c r="M15" s="142"/>
      <c r="N15" s="142"/>
      <c r="O15" s="142"/>
    </row>
    <row r="16" spans="1:15" hidden="1" outlineLevel="1">
      <c r="A16" s="42">
        <v>9</v>
      </c>
      <c r="B16" s="43" t="s">
        <v>275</v>
      </c>
      <c r="C16" s="44" t="s">
        <v>295</v>
      </c>
      <c r="D16" s="45" t="s">
        <v>422</v>
      </c>
      <c r="E16" s="163">
        <v>9230000</v>
      </c>
      <c r="F16" s="163">
        <v>0</v>
      </c>
      <c r="G16" s="157">
        <f t="shared" si="0"/>
        <v>9230000</v>
      </c>
      <c r="I16" s="142"/>
      <c r="J16" s="142"/>
      <c r="K16" s="142"/>
      <c r="L16" s="142"/>
      <c r="M16" s="142"/>
      <c r="N16" s="142"/>
      <c r="O16" s="142"/>
    </row>
    <row r="17" spans="1:15" hidden="1" outlineLevel="1">
      <c r="A17" s="42">
        <v>10</v>
      </c>
      <c r="B17" s="43" t="s">
        <v>275</v>
      </c>
      <c r="C17" s="44" t="s">
        <v>295</v>
      </c>
      <c r="D17" s="45" t="s">
        <v>423</v>
      </c>
      <c r="E17" s="163">
        <v>9408312.5</v>
      </c>
      <c r="F17" s="163">
        <v>0</v>
      </c>
      <c r="G17" s="157">
        <f t="shared" si="0"/>
        <v>9408312.5</v>
      </c>
      <c r="I17" s="142"/>
      <c r="J17" s="142"/>
      <c r="K17" s="142"/>
      <c r="L17" s="142"/>
      <c r="M17" s="142"/>
      <c r="N17" s="142"/>
      <c r="O17" s="142"/>
    </row>
    <row r="18" spans="1:15" hidden="1" outlineLevel="1">
      <c r="A18" s="42">
        <v>11</v>
      </c>
      <c r="B18" s="43" t="s">
        <v>275</v>
      </c>
      <c r="C18" s="44" t="s">
        <v>393</v>
      </c>
      <c r="D18" s="45" t="s">
        <v>394</v>
      </c>
      <c r="E18" s="163">
        <v>12729640.13875</v>
      </c>
      <c r="F18" s="163">
        <v>1000000</v>
      </c>
      <c r="G18" s="157">
        <f t="shared" si="0"/>
        <v>13729640.13875</v>
      </c>
      <c r="I18" s="142"/>
      <c r="J18" s="142"/>
      <c r="K18" s="142"/>
      <c r="L18" s="142"/>
      <c r="M18" s="142"/>
      <c r="N18" s="142"/>
      <c r="O18" s="142"/>
    </row>
    <row r="19" spans="1:15" hidden="1" outlineLevel="1">
      <c r="A19" s="42">
        <v>12</v>
      </c>
      <c r="B19" s="43" t="s">
        <v>275</v>
      </c>
      <c r="C19" s="44" t="s">
        <v>276</v>
      </c>
      <c r="D19" s="45" t="s">
        <v>336</v>
      </c>
      <c r="E19" s="163">
        <v>5044262.6399999997</v>
      </c>
      <c r="F19" s="163">
        <v>0</v>
      </c>
      <c r="G19" s="157">
        <f t="shared" si="0"/>
        <v>5044262.6399999997</v>
      </c>
      <c r="I19" s="142"/>
      <c r="J19" s="142"/>
      <c r="K19" s="142"/>
      <c r="L19" s="142"/>
      <c r="M19" s="142"/>
      <c r="N19" s="142"/>
      <c r="O19" s="142"/>
    </row>
    <row r="20" spans="1:15" hidden="1" outlineLevel="1">
      <c r="A20" s="42">
        <v>13</v>
      </c>
      <c r="B20" s="43" t="s">
        <v>275</v>
      </c>
      <c r="C20" s="44" t="s">
        <v>298</v>
      </c>
      <c r="D20" s="45" t="s">
        <v>395</v>
      </c>
      <c r="E20" s="163">
        <v>1173717.0900000001</v>
      </c>
      <c r="F20" s="163">
        <v>0</v>
      </c>
      <c r="G20" s="157">
        <f t="shared" si="0"/>
        <v>1173717.0900000001</v>
      </c>
      <c r="I20" s="142"/>
      <c r="J20" s="142"/>
      <c r="K20" s="142"/>
      <c r="L20" s="142"/>
      <c r="M20" s="142"/>
      <c r="N20" s="142"/>
      <c r="O20" s="142"/>
    </row>
    <row r="21" spans="1:15" ht="29.45" customHeight="1" collapsed="1">
      <c r="A21" s="212" t="s">
        <v>277</v>
      </c>
      <c r="B21" s="213"/>
      <c r="C21" s="213"/>
      <c r="D21" s="213"/>
      <c r="E21" s="159">
        <f>+SUM(E22:E31)</f>
        <v>49093323.675999999</v>
      </c>
      <c r="F21" s="159">
        <f>+SUM(F22:F31)</f>
        <v>84478040</v>
      </c>
      <c r="G21" s="160">
        <f>+SUM(G22:G31)</f>
        <v>133571363.67599998</v>
      </c>
      <c r="I21" s="70"/>
      <c r="J21" s="70"/>
      <c r="K21" s="70"/>
      <c r="L21" s="70"/>
      <c r="M21" s="70"/>
      <c r="N21" s="70"/>
      <c r="O21" s="70"/>
    </row>
    <row r="22" spans="1:15" hidden="1" outlineLevel="1">
      <c r="A22" s="152">
        <v>1</v>
      </c>
      <c r="B22" s="153" t="s">
        <v>278</v>
      </c>
      <c r="C22" s="154" t="s">
        <v>280</v>
      </c>
      <c r="D22" s="155" t="s">
        <v>397</v>
      </c>
      <c r="E22" s="156">
        <v>2746268.1</v>
      </c>
      <c r="F22" s="156">
        <v>0</v>
      </c>
      <c r="G22" s="157">
        <f t="shared" si="0"/>
        <v>2746268.1</v>
      </c>
      <c r="I22" s="70"/>
      <c r="J22" s="70"/>
      <c r="K22" s="70"/>
      <c r="L22" s="70"/>
      <c r="M22" s="70"/>
      <c r="N22" s="70"/>
      <c r="O22" s="70"/>
    </row>
    <row r="23" spans="1:15" hidden="1" outlineLevel="1">
      <c r="A23" s="158">
        <v>2</v>
      </c>
      <c r="B23" s="153" t="s">
        <v>278</v>
      </c>
      <c r="C23" s="154" t="s">
        <v>280</v>
      </c>
      <c r="D23" s="155" t="s">
        <v>411</v>
      </c>
      <c r="E23" s="156">
        <v>1545142.3</v>
      </c>
      <c r="F23" s="156">
        <v>47542840</v>
      </c>
      <c r="G23" s="157">
        <f t="shared" si="0"/>
        <v>49087982.299999997</v>
      </c>
      <c r="I23" s="142"/>
      <c r="J23" s="142"/>
      <c r="K23" s="142"/>
      <c r="L23" s="142"/>
      <c r="M23" s="142"/>
      <c r="N23" s="142"/>
      <c r="O23" s="142"/>
    </row>
    <row r="24" spans="1:15" hidden="1" outlineLevel="1">
      <c r="A24" s="152">
        <v>3</v>
      </c>
      <c r="B24" s="153" t="s">
        <v>278</v>
      </c>
      <c r="C24" s="154" t="s">
        <v>280</v>
      </c>
      <c r="D24" s="155" t="s">
        <v>412</v>
      </c>
      <c r="E24" s="156">
        <v>5695534.5080000004</v>
      </c>
      <c r="F24" s="156">
        <v>7000000</v>
      </c>
      <c r="G24" s="157">
        <f t="shared" si="0"/>
        <v>12695534.508000001</v>
      </c>
      <c r="I24" s="142"/>
      <c r="J24" s="142"/>
      <c r="K24" s="142"/>
      <c r="L24" s="142"/>
      <c r="M24" s="142"/>
      <c r="N24" s="142"/>
      <c r="O24" s="142"/>
    </row>
    <row r="25" spans="1:15" hidden="1" outlineLevel="1">
      <c r="A25" s="158">
        <v>4</v>
      </c>
      <c r="B25" s="153" t="s">
        <v>278</v>
      </c>
      <c r="C25" s="154">
        <v>60</v>
      </c>
      <c r="D25" s="155" t="s">
        <v>413</v>
      </c>
      <c r="E25" s="156">
        <v>1091304</v>
      </c>
      <c r="F25" s="156">
        <v>27282600</v>
      </c>
      <c r="G25" s="157">
        <f t="shared" si="0"/>
        <v>28373904</v>
      </c>
      <c r="I25" s="142"/>
      <c r="J25" s="142"/>
      <c r="K25" s="142"/>
      <c r="L25" s="142"/>
      <c r="M25" s="142"/>
      <c r="N25" s="142"/>
      <c r="O25" s="142"/>
    </row>
    <row r="26" spans="1:15" hidden="1" outlineLevel="1">
      <c r="A26" s="152">
        <v>5</v>
      </c>
      <c r="B26" s="153" t="s">
        <v>278</v>
      </c>
      <c r="C26" s="154">
        <v>60</v>
      </c>
      <c r="D26" s="155" t="s">
        <v>414</v>
      </c>
      <c r="E26" s="156">
        <v>2429954.5929999999</v>
      </c>
      <c r="F26" s="156">
        <v>1652600</v>
      </c>
      <c r="G26" s="157">
        <f t="shared" si="0"/>
        <v>4082554.5929999999</v>
      </c>
      <c r="I26" s="142"/>
      <c r="J26" s="142"/>
      <c r="K26" s="142"/>
      <c r="L26" s="142"/>
      <c r="M26" s="142"/>
      <c r="N26" s="142"/>
      <c r="O26" s="142"/>
    </row>
    <row r="27" spans="1:15" hidden="1" outlineLevel="1">
      <c r="A27" s="158">
        <v>6</v>
      </c>
      <c r="B27" s="153" t="s">
        <v>278</v>
      </c>
      <c r="C27" s="154">
        <v>60</v>
      </c>
      <c r="D27" s="155" t="s">
        <v>415</v>
      </c>
      <c r="E27" s="156">
        <v>4562595.5650000004</v>
      </c>
      <c r="F27" s="156">
        <v>1000000</v>
      </c>
      <c r="G27" s="157">
        <f t="shared" si="0"/>
        <v>5562595.5650000004</v>
      </c>
      <c r="I27" s="142"/>
      <c r="J27" s="142"/>
      <c r="K27" s="142"/>
      <c r="L27" s="142"/>
      <c r="M27" s="142"/>
      <c r="N27" s="142"/>
      <c r="O27" s="142"/>
    </row>
    <row r="28" spans="1:15" hidden="1" outlineLevel="1">
      <c r="A28" s="152">
        <v>7</v>
      </c>
      <c r="B28" s="153" t="s">
        <v>278</v>
      </c>
      <c r="C28" s="154" t="s">
        <v>279</v>
      </c>
      <c r="D28" s="155" t="s">
        <v>416</v>
      </c>
      <c r="E28" s="156">
        <v>7205913.0500000007</v>
      </c>
      <c r="F28" s="156">
        <v>0</v>
      </c>
      <c r="G28" s="157">
        <f t="shared" si="0"/>
        <v>7205913.0500000007</v>
      </c>
      <c r="I28" s="142"/>
      <c r="J28" s="142"/>
      <c r="K28" s="142"/>
      <c r="L28" s="142"/>
      <c r="M28" s="142"/>
      <c r="N28" s="142"/>
      <c r="O28" s="142"/>
    </row>
    <row r="29" spans="1:15" hidden="1" outlineLevel="1">
      <c r="A29" s="158">
        <v>8</v>
      </c>
      <c r="B29" s="153" t="s">
        <v>278</v>
      </c>
      <c r="C29" s="154" t="s">
        <v>280</v>
      </c>
      <c r="D29" s="155" t="s">
        <v>338</v>
      </c>
      <c r="E29" s="156">
        <v>10910183.154999999</v>
      </c>
      <c r="F29" s="156">
        <v>0</v>
      </c>
      <c r="G29" s="157">
        <f t="shared" si="0"/>
        <v>10910183.154999999</v>
      </c>
      <c r="I29" s="142"/>
      <c r="J29" s="142"/>
      <c r="K29" s="142"/>
      <c r="L29" s="142"/>
      <c r="M29" s="142"/>
      <c r="N29" s="142"/>
      <c r="O29" s="142"/>
    </row>
    <row r="30" spans="1:15" hidden="1" outlineLevel="1">
      <c r="A30" s="152">
        <v>9</v>
      </c>
      <c r="B30" s="153" t="s">
        <v>278</v>
      </c>
      <c r="C30" s="154" t="s">
        <v>279</v>
      </c>
      <c r="D30" s="155" t="s">
        <v>337</v>
      </c>
      <c r="E30" s="156">
        <v>9585154.8550000004</v>
      </c>
      <c r="F30" s="156">
        <v>0</v>
      </c>
      <c r="G30" s="157">
        <f t="shared" si="0"/>
        <v>9585154.8550000004</v>
      </c>
      <c r="I30" s="151"/>
      <c r="J30" s="151"/>
      <c r="K30" s="151"/>
      <c r="L30" s="151"/>
      <c r="M30" s="151"/>
      <c r="N30" s="151"/>
      <c r="O30" s="151"/>
    </row>
    <row r="31" spans="1:15" hidden="1" outlineLevel="1">
      <c r="A31" s="158">
        <v>10</v>
      </c>
      <c r="B31" s="153" t="s">
        <v>278</v>
      </c>
      <c r="C31" s="154" t="s">
        <v>279</v>
      </c>
      <c r="D31" s="155" t="s">
        <v>396</v>
      </c>
      <c r="E31" s="156">
        <v>3321273.55</v>
      </c>
      <c r="F31" s="156">
        <v>0</v>
      </c>
      <c r="G31" s="157">
        <f t="shared" si="0"/>
        <v>3321273.55</v>
      </c>
      <c r="I31" s="151"/>
      <c r="J31" s="151"/>
      <c r="K31" s="151"/>
      <c r="L31" s="151"/>
      <c r="M31" s="151"/>
      <c r="N31" s="151"/>
      <c r="O31" s="151"/>
    </row>
    <row r="32" spans="1:15" ht="25.5" customHeight="1" collapsed="1">
      <c r="A32" s="212" t="s">
        <v>281</v>
      </c>
      <c r="B32" s="213"/>
      <c r="C32" s="213"/>
      <c r="D32" s="213"/>
      <c r="E32" s="160">
        <f>+SUM(E33:E44)</f>
        <v>9139938.8378999978</v>
      </c>
      <c r="F32" s="160">
        <f>+SUM(F33:F44)</f>
        <v>122650836.1621</v>
      </c>
      <c r="G32" s="160">
        <f>+SUM(G33:G44)</f>
        <v>131790775</v>
      </c>
      <c r="I32" s="70"/>
      <c r="J32" s="70"/>
      <c r="K32" s="70"/>
      <c r="L32" s="70"/>
      <c r="M32" s="70"/>
      <c r="N32" s="70"/>
      <c r="O32" s="70"/>
    </row>
    <row r="33" spans="1:7" hidden="1" outlineLevel="1">
      <c r="A33" s="71">
        <v>1</v>
      </c>
      <c r="B33" s="72" t="s">
        <v>282</v>
      </c>
      <c r="C33" s="73">
        <v>52</v>
      </c>
      <c r="D33" s="74">
        <v>132231</v>
      </c>
      <c r="E33" s="156">
        <v>541730.64239999966</v>
      </c>
      <c r="F33" s="156">
        <v>9491452.3575999998</v>
      </c>
      <c r="G33" s="157">
        <f t="shared" si="0"/>
        <v>10033183</v>
      </c>
    </row>
    <row r="34" spans="1:7" hidden="1" outlineLevel="1">
      <c r="A34" s="42">
        <v>2</v>
      </c>
      <c r="B34" s="43" t="s">
        <v>282</v>
      </c>
      <c r="C34" s="44">
        <v>52</v>
      </c>
      <c r="D34" s="50">
        <v>161230</v>
      </c>
      <c r="E34" s="163">
        <v>578940.40949999995</v>
      </c>
      <c r="F34" s="163">
        <v>12703809.590500001</v>
      </c>
      <c r="G34" s="157">
        <f t="shared" si="0"/>
        <v>13282750</v>
      </c>
    </row>
    <row r="35" spans="1:7" hidden="1" outlineLevel="1">
      <c r="A35" s="71">
        <v>3</v>
      </c>
      <c r="B35" s="43" t="s">
        <v>282</v>
      </c>
      <c r="C35" s="44">
        <v>52</v>
      </c>
      <c r="D35" s="45" t="s">
        <v>409</v>
      </c>
      <c r="E35" s="163">
        <v>609745.84160000039</v>
      </c>
      <c r="F35" s="163">
        <v>8528674.1583999991</v>
      </c>
      <c r="G35" s="157">
        <f t="shared" si="0"/>
        <v>9138420</v>
      </c>
    </row>
    <row r="36" spans="1:7" hidden="1" outlineLevel="1">
      <c r="A36" s="42">
        <v>4</v>
      </c>
      <c r="B36" s="43" t="s">
        <v>282</v>
      </c>
      <c r="C36" s="44">
        <v>52</v>
      </c>
      <c r="D36" s="45" t="s">
        <v>339</v>
      </c>
      <c r="E36" s="163">
        <v>832443.7342999992</v>
      </c>
      <c r="F36" s="163">
        <v>12234350.265700001</v>
      </c>
      <c r="G36" s="157">
        <f t="shared" si="0"/>
        <v>13066794</v>
      </c>
    </row>
    <row r="37" spans="1:7" hidden="1" outlineLevel="1">
      <c r="A37" s="71">
        <v>5</v>
      </c>
      <c r="B37" s="43" t="s">
        <v>282</v>
      </c>
      <c r="C37" s="44">
        <v>52</v>
      </c>
      <c r="D37" s="45" t="s">
        <v>361</v>
      </c>
      <c r="E37" s="163">
        <v>463904.53770000074</v>
      </c>
      <c r="F37" s="163">
        <v>8599088.4622999988</v>
      </c>
      <c r="G37" s="157">
        <f t="shared" si="0"/>
        <v>9062993</v>
      </c>
    </row>
    <row r="38" spans="1:7" hidden="1" outlineLevel="1">
      <c r="A38" s="42">
        <v>6</v>
      </c>
      <c r="B38" s="43" t="s">
        <v>282</v>
      </c>
      <c r="C38" s="44">
        <v>52</v>
      </c>
      <c r="D38" s="45" t="s">
        <v>410</v>
      </c>
      <c r="E38" s="163">
        <v>579524.81519999984</v>
      </c>
      <c r="F38" s="163">
        <v>6084355.1847999999</v>
      </c>
      <c r="G38" s="157">
        <f t="shared" si="0"/>
        <v>6663880</v>
      </c>
    </row>
    <row r="39" spans="1:7" hidden="1" outlineLevel="1">
      <c r="A39" s="71">
        <v>7</v>
      </c>
      <c r="B39" s="43" t="s">
        <v>282</v>
      </c>
      <c r="C39" s="44">
        <v>52</v>
      </c>
      <c r="D39" s="45" t="s">
        <v>340</v>
      </c>
      <c r="E39" s="163">
        <v>749844.10610000032</v>
      </c>
      <c r="F39" s="163">
        <v>10327321.8939</v>
      </c>
      <c r="G39" s="157">
        <f t="shared" si="0"/>
        <v>11077166</v>
      </c>
    </row>
    <row r="40" spans="1:7" hidden="1" outlineLevel="1">
      <c r="A40" s="42">
        <v>8</v>
      </c>
      <c r="B40" s="43" t="s">
        <v>282</v>
      </c>
      <c r="C40" s="44">
        <v>52</v>
      </c>
      <c r="D40" s="45" t="s">
        <v>342</v>
      </c>
      <c r="E40" s="163">
        <v>736534.73320000072</v>
      </c>
      <c r="F40" s="163">
        <v>9419075.2667999994</v>
      </c>
      <c r="G40" s="157">
        <f t="shared" si="0"/>
        <v>10155610</v>
      </c>
    </row>
    <row r="41" spans="1:7" hidden="1" outlineLevel="1">
      <c r="A41" s="71">
        <v>9</v>
      </c>
      <c r="B41" s="43" t="s">
        <v>282</v>
      </c>
      <c r="C41" s="44">
        <v>52</v>
      </c>
      <c r="D41" s="45" t="s">
        <v>341</v>
      </c>
      <c r="E41" s="163">
        <v>875244.26199999999</v>
      </c>
      <c r="F41" s="163">
        <v>9959877.7379999999</v>
      </c>
      <c r="G41" s="157">
        <f t="shared" si="0"/>
        <v>10835122</v>
      </c>
    </row>
    <row r="42" spans="1:7" hidden="1" outlineLevel="1">
      <c r="A42" s="71">
        <v>10</v>
      </c>
      <c r="B42" s="43" t="s">
        <v>282</v>
      </c>
      <c r="C42" s="44">
        <v>52</v>
      </c>
      <c r="D42" s="45" t="s">
        <v>398</v>
      </c>
      <c r="E42" s="163">
        <v>881574.74609999848</v>
      </c>
      <c r="F42" s="163">
        <v>9647901.2539000008</v>
      </c>
      <c r="G42" s="157">
        <f t="shared" si="0"/>
        <v>10529476</v>
      </c>
    </row>
    <row r="43" spans="1:7" hidden="1" outlineLevel="1">
      <c r="A43" s="71">
        <v>11</v>
      </c>
      <c r="B43" s="43" t="s">
        <v>282</v>
      </c>
      <c r="C43" s="44">
        <v>52</v>
      </c>
      <c r="D43" s="45" t="s">
        <v>343</v>
      </c>
      <c r="E43" s="163">
        <v>1177364.0398999976</v>
      </c>
      <c r="F43" s="163">
        <v>12737147.960100003</v>
      </c>
      <c r="G43" s="157">
        <f t="shared" si="0"/>
        <v>13914512</v>
      </c>
    </row>
    <row r="44" spans="1:7" hidden="1" outlineLevel="1">
      <c r="A44" s="71">
        <v>12</v>
      </c>
      <c r="B44" s="43" t="s">
        <v>282</v>
      </c>
      <c r="C44" s="44">
        <v>52</v>
      </c>
      <c r="D44" s="45" t="s">
        <v>344</v>
      </c>
      <c r="E44" s="163">
        <v>1113086.9699000015</v>
      </c>
      <c r="F44" s="163">
        <v>12917782.030099999</v>
      </c>
      <c r="G44" s="157">
        <f t="shared" si="0"/>
        <v>14030869</v>
      </c>
    </row>
    <row r="45" spans="1:7" ht="33.6" customHeight="1" collapsed="1">
      <c r="A45" s="212" t="s">
        <v>283</v>
      </c>
      <c r="B45" s="213"/>
      <c r="C45" s="213"/>
      <c r="D45" s="213"/>
      <c r="E45" s="160">
        <f>+SUM(E46:E128)</f>
        <v>515179.91009999998</v>
      </c>
      <c r="F45" s="160">
        <f>+SUM(F46:F128)</f>
        <v>3048949</v>
      </c>
      <c r="G45" s="160">
        <f>+SUM(G46:G128)</f>
        <v>3564128.9100999977</v>
      </c>
    </row>
    <row r="46" spans="1:7" hidden="1" outlineLevel="1">
      <c r="A46" s="71">
        <v>1</v>
      </c>
      <c r="B46" s="72" t="s">
        <v>284</v>
      </c>
      <c r="C46" s="44" t="s">
        <v>301</v>
      </c>
      <c r="D46" s="74" t="s">
        <v>302</v>
      </c>
      <c r="E46" s="156">
        <v>10780.33</v>
      </c>
      <c r="F46" s="156">
        <v>118115</v>
      </c>
      <c r="G46" s="157">
        <f t="shared" si="0"/>
        <v>128895.33</v>
      </c>
    </row>
    <row r="47" spans="1:7" hidden="1" outlineLevel="1">
      <c r="A47" s="42">
        <v>2</v>
      </c>
      <c r="B47" s="43" t="s">
        <v>284</v>
      </c>
      <c r="C47" s="44">
        <v>12</v>
      </c>
      <c r="D47" s="50" t="s">
        <v>303</v>
      </c>
      <c r="E47" s="163">
        <v>23961.279999999999</v>
      </c>
      <c r="F47" s="163">
        <v>0</v>
      </c>
      <c r="G47" s="157">
        <f t="shared" si="0"/>
        <v>23961.279999999999</v>
      </c>
    </row>
    <row r="48" spans="1:7" hidden="1" outlineLevel="1">
      <c r="A48" s="71">
        <v>3</v>
      </c>
      <c r="B48" s="43" t="s">
        <v>284</v>
      </c>
      <c r="C48" s="44">
        <v>12</v>
      </c>
      <c r="D48" s="50" t="s">
        <v>304</v>
      </c>
      <c r="E48" s="163">
        <v>723.98749999999995</v>
      </c>
      <c r="F48" s="163">
        <v>17070</v>
      </c>
      <c r="G48" s="157">
        <f t="shared" si="0"/>
        <v>17793.987499999999</v>
      </c>
    </row>
    <row r="49" spans="1:7" hidden="1" outlineLevel="1">
      <c r="A49" s="42">
        <v>4</v>
      </c>
      <c r="B49" s="43" t="s">
        <v>284</v>
      </c>
      <c r="C49" s="44">
        <v>12</v>
      </c>
      <c r="D49" s="50" t="s">
        <v>305</v>
      </c>
      <c r="E49" s="163">
        <v>3868.8601999999992</v>
      </c>
      <c r="F49" s="163">
        <v>113311</v>
      </c>
      <c r="G49" s="157">
        <f t="shared" si="0"/>
        <v>117179.8602</v>
      </c>
    </row>
    <row r="50" spans="1:7" hidden="1" outlineLevel="1">
      <c r="A50" s="71">
        <v>5</v>
      </c>
      <c r="B50" s="43" t="s">
        <v>284</v>
      </c>
      <c r="C50" s="44" t="s">
        <v>301</v>
      </c>
      <c r="D50" s="50" t="s">
        <v>306</v>
      </c>
      <c r="E50" s="163">
        <v>356.85</v>
      </c>
      <c r="F50" s="163">
        <v>8450</v>
      </c>
      <c r="G50" s="157">
        <f t="shared" si="0"/>
        <v>8806.85</v>
      </c>
    </row>
    <row r="51" spans="1:7" hidden="1" outlineLevel="1">
      <c r="A51" s="42">
        <v>6</v>
      </c>
      <c r="B51" s="43" t="s">
        <v>284</v>
      </c>
      <c r="C51" s="44">
        <v>12</v>
      </c>
      <c r="D51" s="50" t="s">
        <v>307</v>
      </c>
      <c r="E51" s="163">
        <v>20138.57</v>
      </c>
      <c r="F51" s="163">
        <v>73850</v>
      </c>
      <c r="G51" s="157">
        <f t="shared" si="0"/>
        <v>93988.57</v>
      </c>
    </row>
    <row r="52" spans="1:7" hidden="1" outlineLevel="1">
      <c r="A52" s="71">
        <v>7</v>
      </c>
      <c r="B52" s="43" t="s">
        <v>284</v>
      </c>
      <c r="C52" s="44" t="s">
        <v>301</v>
      </c>
      <c r="D52" s="50" t="s">
        <v>308</v>
      </c>
      <c r="E52" s="163">
        <v>25357.2075</v>
      </c>
      <c r="F52" s="163">
        <v>375687</v>
      </c>
      <c r="G52" s="157">
        <f t="shared" si="0"/>
        <v>401044.20750000002</v>
      </c>
    </row>
    <row r="53" spans="1:7" hidden="1" outlineLevel="1">
      <c r="A53" s="42">
        <v>8</v>
      </c>
      <c r="B53" s="43" t="s">
        <v>284</v>
      </c>
      <c r="C53" s="44">
        <v>12</v>
      </c>
      <c r="D53" s="50" t="s">
        <v>309</v>
      </c>
      <c r="E53" s="163">
        <v>22729.151999999998</v>
      </c>
      <c r="F53" s="163">
        <v>212380</v>
      </c>
      <c r="G53" s="157">
        <f t="shared" si="0"/>
        <v>235109.152</v>
      </c>
    </row>
    <row r="54" spans="1:7" hidden="1" outlineLevel="1">
      <c r="A54" s="71">
        <v>9</v>
      </c>
      <c r="B54" s="43" t="s">
        <v>284</v>
      </c>
      <c r="C54" s="44" t="s">
        <v>301</v>
      </c>
      <c r="D54" s="50" t="s">
        <v>310</v>
      </c>
      <c r="E54" s="163">
        <v>71.484999999999999</v>
      </c>
      <c r="F54" s="163">
        <v>3364</v>
      </c>
      <c r="G54" s="157">
        <f t="shared" si="0"/>
        <v>3435.4850000000001</v>
      </c>
    </row>
    <row r="55" spans="1:7" hidden="1" outlineLevel="1">
      <c r="A55" s="42">
        <v>10</v>
      </c>
      <c r="B55" s="43" t="s">
        <v>284</v>
      </c>
      <c r="C55" s="44">
        <v>12</v>
      </c>
      <c r="D55" s="50" t="s">
        <v>311</v>
      </c>
      <c r="E55" s="163">
        <v>11966.4</v>
      </c>
      <c r="F55" s="163">
        <v>57000</v>
      </c>
      <c r="G55" s="157">
        <f t="shared" si="0"/>
        <v>68966.399999999994</v>
      </c>
    </row>
    <row r="56" spans="1:7" hidden="1" outlineLevel="1">
      <c r="A56" s="71">
        <v>11</v>
      </c>
      <c r="B56" s="43" t="s">
        <v>284</v>
      </c>
      <c r="C56" s="44">
        <v>12</v>
      </c>
      <c r="D56" s="50" t="s">
        <v>312</v>
      </c>
      <c r="E56" s="163">
        <v>336.8125</v>
      </c>
      <c r="F56" s="163">
        <v>15850</v>
      </c>
      <c r="G56" s="157">
        <f t="shared" si="0"/>
        <v>16186.8125</v>
      </c>
    </row>
    <row r="57" spans="1:7" hidden="1" outlineLevel="1">
      <c r="A57" s="42">
        <v>12</v>
      </c>
      <c r="B57" s="43" t="s">
        <v>284</v>
      </c>
      <c r="C57" s="44" t="s">
        <v>313</v>
      </c>
      <c r="D57" s="50" t="s">
        <v>314</v>
      </c>
      <c r="E57" s="163">
        <v>2250.4389000000006</v>
      </c>
      <c r="F57" s="163">
        <v>35301</v>
      </c>
      <c r="G57" s="157">
        <f t="shared" si="0"/>
        <v>37551.438900000001</v>
      </c>
    </row>
    <row r="58" spans="1:7" hidden="1" outlineLevel="1">
      <c r="A58" s="71">
        <v>13</v>
      </c>
      <c r="B58" s="43" t="s">
        <v>284</v>
      </c>
      <c r="C58" s="44" t="s">
        <v>301</v>
      </c>
      <c r="D58" s="50" t="s">
        <v>315</v>
      </c>
      <c r="E58" s="163">
        <v>3717.6280000000002</v>
      </c>
      <c r="F58" s="163">
        <v>40409</v>
      </c>
      <c r="G58" s="157">
        <f t="shared" si="0"/>
        <v>44126.627999999997</v>
      </c>
    </row>
    <row r="59" spans="1:7" hidden="1" outlineLevel="1">
      <c r="A59" s="42">
        <v>14</v>
      </c>
      <c r="B59" s="43" t="s">
        <v>284</v>
      </c>
      <c r="C59" s="44" t="s">
        <v>313</v>
      </c>
      <c r="D59" s="50" t="s">
        <v>316</v>
      </c>
      <c r="E59" s="163">
        <v>17949.585199999998</v>
      </c>
      <c r="F59" s="163">
        <v>0</v>
      </c>
      <c r="G59" s="157">
        <f t="shared" si="0"/>
        <v>17949.585199999998</v>
      </c>
    </row>
    <row r="60" spans="1:7" hidden="1" outlineLevel="1">
      <c r="A60" s="71">
        <v>15</v>
      </c>
      <c r="B60" s="43" t="s">
        <v>284</v>
      </c>
      <c r="C60" s="44" t="s">
        <v>313</v>
      </c>
      <c r="D60" s="50" t="s">
        <v>317</v>
      </c>
      <c r="E60" s="163">
        <v>1567.4849999999999</v>
      </c>
      <c r="F60" s="163">
        <v>36882</v>
      </c>
      <c r="G60" s="157">
        <f t="shared" si="0"/>
        <v>38449.485000000001</v>
      </c>
    </row>
    <row r="61" spans="1:7" hidden="1" outlineLevel="1">
      <c r="A61" s="42">
        <v>16</v>
      </c>
      <c r="B61" s="43" t="s">
        <v>284</v>
      </c>
      <c r="C61" s="44" t="s">
        <v>301</v>
      </c>
      <c r="D61" s="50" t="s">
        <v>318</v>
      </c>
      <c r="E61" s="163">
        <v>2924.8649999999998</v>
      </c>
      <c r="F61" s="163">
        <v>64997</v>
      </c>
      <c r="G61" s="157">
        <f t="shared" si="0"/>
        <v>67921.865000000005</v>
      </c>
    </row>
    <row r="62" spans="1:7" hidden="1" outlineLevel="1">
      <c r="A62" s="71">
        <v>17</v>
      </c>
      <c r="B62" s="43" t="s">
        <v>284</v>
      </c>
      <c r="C62" s="44" t="s">
        <v>313</v>
      </c>
      <c r="D62" s="50" t="s">
        <v>319</v>
      </c>
      <c r="E62" s="163">
        <v>4721.8999999999996</v>
      </c>
      <c r="F62" s="163">
        <v>18700</v>
      </c>
      <c r="G62" s="157">
        <f t="shared" si="0"/>
        <v>23421.9</v>
      </c>
    </row>
    <row r="63" spans="1:7" hidden="1" outlineLevel="1">
      <c r="A63" s="42">
        <v>18</v>
      </c>
      <c r="B63" s="43" t="s">
        <v>284</v>
      </c>
      <c r="C63" s="44" t="s">
        <v>301</v>
      </c>
      <c r="D63" s="50" t="s">
        <v>320</v>
      </c>
      <c r="E63" s="163">
        <v>5001.12</v>
      </c>
      <c r="F63" s="163">
        <v>72480</v>
      </c>
      <c r="G63" s="157">
        <f t="shared" si="0"/>
        <v>77481.119999999995</v>
      </c>
    </row>
    <row r="64" spans="1:7" hidden="1" outlineLevel="1">
      <c r="A64" s="71">
        <v>19</v>
      </c>
      <c r="B64" s="43" t="s">
        <v>284</v>
      </c>
      <c r="C64" s="44" t="s">
        <v>313</v>
      </c>
      <c r="D64" s="50" t="s">
        <v>321</v>
      </c>
      <c r="E64" s="163">
        <v>21805.445199999998</v>
      </c>
      <c r="F64" s="163">
        <v>7750</v>
      </c>
      <c r="G64" s="157">
        <f t="shared" si="0"/>
        <v>29555.445199999998</v>
      </c>
    </row>
    <row r="65" spans="1:7" hidden="1" outlineLevel="1">
      <c r="A65" s="42">
        <v>20</v>
      </c>
      <c r="B65" s="43" t="s">
        <v>284</v>
      </c>
      <c r="C65" s="44" t="s">
        <v>313</v>
      </c>
      <c r="D65" s="50" t="s">
        <v>322</v>
      </c>
      <c r="E65" s="163">
        <v>710.40880000000004</v>
      </c>
      <c r="F65" s="163">
        <v>33431</v>
      </c>
      <c r="G65" s="157">
        <f t="shared" si="0"/>
        <v>34141.408799999997</v>
      </c>
    </row>
    <row r="66" spans="1:7" hidden="1" outlineLevel="1">
      <c r="A66" s="71">
        <v>21</v>
      </c>
      <c r="B66" s="43" t="s">
        <v>284</v>
      </c>
      <c r="C66" s="44" t="s">
        <v>301</v>
      </c>
      <c r="D66" s="50" t="s">
        <v>323</v>
      </c>
      <c r="E66" s="163">
        <v>3903.6149999999998</v>
      </c>
      <c r="F66" s="163">
        <v>173494</v>
      </c>
      <c r="G66" s="157">
        <f t="shared" si="0"/>
        <v>177397.61499999999</v>
      </c>
    </row>
    <row r="67" spans="1:7" hidden="1" outlineLevel="1">
      <c r="A67" s="42">
        <v>22</v>
      </c>
      <c r="B67" s="43" t="s">
        <v>284</v>
      </c>
      <c r="C67" s="44" t="s">
        <v>313</v>
      </c>
      <c r="D67" s="50" t="s">
        <v>324</v>
      </c>
      <c r="E67" s="163">
        <v>8189.1040000000003</v>
      </c>
      <c r="F67" s="163">
        <v>24700</v>
      </c>
      <c r="G67" s="157">
        <f t="shared" si="0"/>
        <v>32889.103999999999</v>
      </c>
    </row>
    <row r="68" spans="1:7" hidden="1" outlineLevel="1">
      <c r="A68" s="71">
        <v>23</v>
      </c>
      <c r="B68" s="43" t="s">
        <v>284</v>
      </c>
      <c r="C68" s="44" t="s">
        <v>313</v>
      </c>
      <c r="D68" s="50" t="s">
        <v>325</v>
      </c>
      <c r="E68" s="163">
        <v>727.34519999999998</v>
      </c>
      <c r="F68" s="163">
        <v>8557</v>
      </c>
      <c r="G68" s="157">
        <f t="shared" si="0"/>
        <v>9284.3451999999997</v>
      </c>
    </row>
    <row r="69" spans="1:7" hidden="1" outlineLevel="1">
      <c r="A69" s="42">
        <v>24</v>
      </c>
      <c r="B69" s="43" t="s">
        <v>284</v>
      </c>
      <c r="C69" s="44" t="s">
        <v>313</v>
      </c>
      <c r="D69" s="50" t="s">
        <v>326</v>
      </c>
      <c r="E69" s="163">
        <v>3084.0764000000004</v>
      </c>
      <c r="F69" s="163">
        <v>65711</v>
      </c>
      <c r="G69" s="157">
        <f t="shared" si="0"/>
        <v>68795.076400000005</v>
      </c>
    </row>
    <row r="70" spans="1:7" hidden="1" outlineLevel="1">
      <c r="A70" s="71">
        <v>25</v>
      </c>
      <c r="B70" s="43" t="s">
        <v>284</v>
      </c>
      <c r="C70" s="44" t="s">
        <v>313</v>
      </c>
      <c r="D70" s="50" t="s">
        <v>327</v>
      </c>
      <c r="E70" s="163">
        <v>572.64499999999998</v>
      </c>
      <c r="F70" s="163">
        <v>15474</v>
      </c>
      <c r="G70" s="157">
        <f t="shared" si="0"/>
        <v>16046.645</v>
      </c>
    </row>
    <row r="71" spans="1:7" hidden="1" outlineLevel="1">
      <c r="A71" s="42">
        <v>26</v>
      </c>
      <c r="B71" s="43" t="s">
        <v>284</v>
      </c>
      <c r="C71" s="44" t="s">
        <v>301</v>
      </c>
      <c r="D71" s="50" t="s">
        <v>288</v>
      </c>
      <c r="E71" s="163">
        <v>1104</v>
      </c>
      <c r="F71" s="163">
        <v>12000</v>
      </c>
      <c r="G71" s="157">
        <f t="shared" si="0"/>
        <v>13104</v>
      </c>
    </row>
    <row r="72" spans="1:7" hidden="1" outlineLevel="1">
      <c r="A72" s="71">
        <v>27</v>
      </c>
      <c r="B72" s="43" t="s">
        <v>284</v>
      </c>
      <c r="C72" s="44" t="s">
        <v>313</v>
      </c>
      <c r="D72" s="50" t="s">
        <v>291</v>
      </c>
      <c r="E72" s="163">
        <v>17803.38</v>
      </c>
      <c r="F72" s="163">
        <v>0</v>
      </c>
      <c r="G72" s="157">
        <f t="shared" si="0"/>
        <v>17803.38</v>
      </c>
    </row>
    <row r="73" spans="1:7" hidden="1" outlineLevel="1">
      <c r="A73" s="42">
        <v>28</v>
      </c>
      <c r="B73" s="43" t="s">
        <v>284</v>
      </c>
      <c r="C73" s="44" t="s">
        <v>300</v>
      </c>
      <c r="D73" s="50" t="s">
        <v>286</v>
      </c>
      <c r="E73" s="163">
        <v>561.375</v>
      </c>
      <c r="F73" s="163">
        <v>24950</v>
      </c>
      <c r="G73" s="157">
        <f t="shared" ref="G73:G128" si="1">E73+F73</f>
        <v>25511.375</v>
      </c>
    </row>
    <row r="74" spans="1:7" hidden="1" outlineLevel="1">
      <c r="A74" s="71">
        <v>29</v>
      </c>
      <c r="B74" s="43" t="s">
        <v>284</v>
      </c>
      <c r="C74" s="44" t="s">
        <v>313</v>
      </c>
      <c r="D74" s="50" t="s">
        <v>292</v>
      </c>
      <c r="E74" s="163">
        <v>23522.285199999998</v>
      </c>
      <c r="F74" s="163">
        <v>0</v>
      </c>
      <c r="G74" s="157">
        <f t="shared" si="1"/>
        <v>23522.285199999998</v>
      </c>
    </row>
    <row r="75" spans="1:7" hidden="1" outlineLevel="1">
      <c r="A75" s="42">
        <v>30</v>
      </c>
      <c r="B75" s="43" t="s">
        <v>284</v>
      </c>
      <c r="C75" s="44" t="s">
        <v>301</v>
      </c>
      <c r="D75" s="50" t="s">
        <v>289</v>
      </c>
      <c r="E75" s="163">
        <v>3818</v>
      </c>
      <c r="F75" s="163">
        <v>4000</v>
      </c>
      <c r="G75" s="157">
        <f t="shared" si="1"/>
        <v>7818</v>
      </c>
    </row>
    <row r="76" spans="1:7" hidden="1" outlineLevel="1">
      <c r="A76" s="71">
        <v>31</v>
      </c>
      <c r="B76" s="43" t="s">
        <v>284</v>
      </c>
      <c r="C76" s="44" t="s">
        <v>300</v>
      </c>
      <c r="D76" s="50" t="s">
        <v>287</v>
      </c>
      <c r="E76" s="163">
        <v>5523.1875</v>
      </c>
      <c r="F76" s="163">
        <v>245475</v>
      </c>
      <c r="G76" s="157">
        <f t="shared" si="1"/>
        <v>250998.1875</v>
      </c>
    </row>
    <row r="77" spans="1:7" hidden="1" outlineLevel="1">
      <c r="A77" s="42">
        <v>32</v>
      </c>
      <c r="B77" s="43" t="s">
        <v>284</v>
      </c>
      <c r="C77" s="44" t="s">
        <v>301</v>
      </c>
      <c r="D77" s="50" t="s">
        <v>290</v>
      </c>
      <c r="E77" s="163">
        <v>2492.2800000000002</v>
      </c>
      <c r="F77" s="163">
        <v>0</v>
      </c>
      <c r="G77" s="157">
        <f t="shared" si="1"/>
        <v>2492.2800000000002</v>
      </c>
    </row>
    <row r="78" spans="1:7" hidden="1" outlineLevel="1">
      <c r="A78" s="71">
        <v>33</v>
      </c>
      <c r="B78" s="43" t="s">
        <v>284</v>
      </c>
      <c r="C78" s="44" t="s">
        <v>313</v>
      </c>
      <c r="D78" s="50" t="s">
        <v>293</v>
      </c>
      <c r="E78" s="163">
        <v>10845.865199999998</v>
      </c>
      <c r="F78" s="163">
        <v>0</v>
      </c>
      <c r="G78" s="157">
        <f t="shared" si="1"/>
        <v>10845.865199999998</v>
      </c>
    </row>
    <row r="79" spans="1:7" hidden="1" outlineLevel="1">
      <c r="A79" s="42">
        <v>34</v>
      </c>
      <c r="B79" s="43" t="s">
        <v>284</v>
      </c>
      <c r="C79" s="44" t="s">
        <v>300</v>
      </c>
      <c r="D79" s="50" t="s">
        <v>362</v>
      </c>
      <c r="E79" s="163">
        <v>2997</v>
      </c>
      <c r="F79" s="163">
        <v>66600</v>
      </c>
      <c r="G79" s="157">
        <f t="shared" si="1"/>
        <v>69597</v>
      </c>
    </row>
    <row r="80" spans="1:7" hidden="1" outlineLevel="1">
      <c r="A80" s="71">
        <v>35</v>
      </c>
      <c r="B80" s="43" t="s">
        <v>284</v>
      </c>
      <c r="C80" s="44" t="s">
        <v>301</v>
      </c>
      <c r="D80" s="50" t="s">
        <v>363</v>
      </c>
      <c r="E80" s="163">
        <v>708.4</v>
      </c>
      <c r="F80" s="163">
        <v>0</v>
      </c>
      <c r="G80" s="157">
        <f t="shared" si="1"/>
        <v>708.4</v>
      </c>
    </row>
    <row r="81" spans="1:7" hidden="1" outlineLevel="1">
      <c r="A81" s="42">
        <v>36</v>
      </c>
      <c r="B81" s="43" t="s">
        <v>284</v>
      </c>
      <c r="C81" s="44" t="s">
        <v>313</v>
      </c>
      <c r="D81" s="50" t="s">
        <v>364</v>
      </c>
      <c r="E81" s="163">
        <v>6921.7</v>
      </c>
      <c r="F81" s="163">
        <v>0</v>
      </c>
      <c r="G81" s="157">
        <f t="shared" si="1"/>
        <v>6921.7</v>
      </c>
    </row>
    <row r="82" spans="1:7" hidden="1" outlineLevel="1">
      <c r="A82" s="71">
        <v>37</v>
      </c>
      <c r="B82" s="43" t="s">
        <v>284</v>
      </c>
      <c r="C82" s="44" t="s">
        <v>300</v>
      </c>
      <c r="D82" s="50" t="s">
        <v>365</v>
      </c>
      <c r="E82" s="163">
        <v>2320.9650000000001</v>
      </c>
      <c r="F82" s="163">
        <v>52077</v>
      </c>
      <c r="G82" s="157">
        <f t="shared" si="1"/>
        <v>54397.964999999997</v>
      </c>
    </row>
    <row r="83" spans="1:7" hidden="1" outlineLevel="1">
      <c r="A83" s="42">
        <v>38</v>
      </c>
      <c r="B83" s="43" t="s">
        <v>284</v>
      </c>
      <c r="C83" s="44" t="s">
        <v>301</v>
      </c>
      <c r="D83" s="50" t="s">
        <v>366</v>
      </c>
      <c r="E83" s="163">
        <v>874</v>
      </c>
      <c r="F83" s="163">
        <v>0</v>
      </c>
      <c r="G83" s="157">
        <f t="shared" si="1"/>
        <v>874</v>
      </c>
    </row>
    <row r="84" spans="1:7" hidden="1" outlineLevel="1">
      <c r="A84" s="71">
        <v>39</v>
      </c>
      <c r="B84" s="43" t="s">
        <v>284</v>
      </c>
      <c r="C84" s="44" t="s">
        <v>313</v>
      </c>
      <c r="D84" s="50" t="s">
        <v>367</v>
      </c>
      <c r="E84" s="163">
        <v>9560.5151999999998</v>
      </c>
      <c r="F84" s="163">
        <v>0</v>
      </c>
      <c r="G84" s="157">
        <f t="shared" si="1"/>
        <v>9560.5151999999998</v>
      </c>
    </row>
    <row r="85" spans="1:7" hidden="1" outlineLevel="1">
      <c r="A85" s="42">
        <v>40</v>
      </c>
      <c r="B85" s="43" t="s">
        <v>284</v>
      </c>
      <c r="C85" s="44" t="s">
        <v>285</v>
      </c>
      <c r="D85" s="50" t="s">
        <v>368</v>
      </c>
      <c r="E85" s="163">
        <v>519.35</v>
      </c>
      <c r="F85" s="163">
        <v>24440</v>
      </c>
      <c r="G85" s="157">
        <f t="shared" si="1"/>
        <v>24959.35</v>
      </c>
    </row>
    <row r="86" spans="1:7" hidden="1" outlineLevel="1">
      <c r="A86" s="71">
        <v>41</v>
      </c>
      <c r="B86" s="43" t="s">
        <v>284</v>
      </c>
      <c r="C86" s="44" t="s">
        <v>300</v>
      </c>
      <c r="D86" s="50" t="s">
        <v>369</v>
      </c>
      <c r="E86" s="163">
        <v>4820.3999999999996</v>
      </c>
      <c r="F86" s="163">
        <v>71580</v>
      </c>
      <c r="G86" s="157">
        <f t="shared" si="1"/>
        <v>76400.399999999994</v>
      </c>
    </row>
    <row r="87" spans="1:7" hidden="1" outlineLevel="1">
      <c r="A87" s="42">
        <v>42</v>
      </c>
      <c r="B87" s="43" t="s">
        <v>284</v>
      </c>
      <c r="C87" s="44" t="s">
        <v>301</v>
      </c>
      <c r="D87" s="50" t="s">
        <v>370</v>
      </c>
      <c r="E87" s="163">
        <v>8734.48</v>
      </c>
      <c r="F87" s="163">
        <v>0</v>
      </c>
      <c r="G87" s="157">
        <f t="shared" si="1"/>
        <v>8734.48</v>
      </c>
    </row>
    <row r="88" spans="1:7" hidden="1" outlineLevel="1">
      <c r="A88" s="71">
        <v>43</v>
      </c>
      <c r="B88" s="43" t="s">
        <v>284</v>
      </c>
      <c r="C88" s="44" t="s">
        <v>313</v>
      </c>
      <c r="D88" s="50" t="s">
        <v>371</v>
      </c>
      <c r="E88" s="163">
        <v>18691.82</v>
      </c>
      <c r="F88" s="163">
        <v>0</v>
      </c>
      <c r="G88" s="157">
        <f t="shared" si="1"/>
        <v>18691.82</v>
      </c>
    </row>
    <row r="89" spans="1:7" hidden="1" outlineLevel="1">
      <c r="A89" s="42">
        <v>44</v>
      </c>
      <c r="B89" s="43" t="s">
        <v>284</v>
      </c>
      <c r="C89" s="44" t="s">
        <v>285</v>
      </c>
      <c r="D89" s="50" t="s">
        <v>372</v>
      </c>
      <c r="E89" s="163">
        <v>150.0463</v>
      </c>
      <c r="F89" s="163">
        <v>7061</v>
      </c>
      <c r="G89" s="157">
        <f t="shared" si="1"/>
        <v>7211.0463</v>
      </c>
    </row>
    <row r="90" spans="1:7" hidden="1" outlineLevel="1">
      <c r="A90" s="71">
        <v>45</v>
      </c>
      <c r="B90" s="43" t="s">
        <v>284</v>
      </c>
      <c r="C90" s="44" t="s">
        <v>300</v>
      </c>
      <c r="D90" s="50" t="s">
        <v>373</v>
      </c>
      <c r="E90" s="163">
        <v>10151.5275</v>
      </c>
      <c r="F90" s="163">
        <v>151393</v>
      </c>
      <c r="G90" s="157">
        <f t="shared" si="1"/>
        <v>161544.5275</v>
      </c>
    </row>
    <row r="91" spans="1:7" hidden="1" outlineLevel="1">
      <c r="A91" s="42">
        <v>46</v>
      </c>
      <c r="B91" s="43" t="s">
        <v>284</v>
      </c>
      <c r="C91" s="44" t="s">
        <v>301</v>
      </c>
      <c r="D91" s="45" t="s">
        <v>374</v>
      </c>
      <c r="E91" s="163">
        <v>3505.2</v>
      </c>
      <c r="F91" s="163">
        <v>0</v>
      </c>
      <c r="G91" s="157">
        <f t="shared" si="1"/>
        <v>3505.2</v>
      </c>
    </row>
    <row r="92" spans="1:7" hidden="1" outlineLevel="1">
      <c r="A92" s="71">
        <v>47</v>
      </c>
      <c r="B92" s="43" t="s">
        <v>284</v>
      </c>
      <c r="C92" s="44" t="s">
        <v>313</v>
      </c>
      <c r="D92" s="45" t="s">
        <v>375</v>
      </c>
      <c r="E92" s="163">
        <v>12664.26</v>
      </c>
      <c r="F92" s="163">
        <v>0</v>
      </c>
      <c r="G92" s="157">
        <f t="shared" si="1"/>
        <v>12664.26</v>
      </c>
    </row>
    <row r="93" spans="1:7" hidden="1" outlineLevel="1">
      <c r="A93" s="42">
        <v>48</v>
      </c>
      <c r="B93" s="43" t="s">
        <v>284</v>
      </c>
      <c r="C93" s="44" t="s">
        <v>285</v>
      </c>
      <c r="D93" s="45" t="s">
        <v>376</v>
      </c>
      <c r="E93" s="163">
        <v>337.74759999999998</v>
      </c>
      <c r="F93" s="163">
        <v>10337</v>
      </c>
      <c r="G93" s="157">
        <f t="shared" si="1"/>
        <v>10674.747600000001</v>
      </c>
    </row>
    <row r="94" spans="1:7" hidden="1" outlineLevel="1">
      <c r="A94" s="71">
        <v>49</v>
      </c>
      <c r="B94" s="43" t="s">
        <v>284</v>
      </c>
      <c r="C94" s="44" t="s">
        <v>300</v>
      </c>
      <c r="D94" s="45" t="s">
        <v>377</v>
      </c>
      <c r="E94" s="163">
        <v>12371.94</v>
      </c>
      <c r="F94" s="163">
        <v>137466</v>
      </c>
      <c r="G94" s="157">
        <f t="shared" si="1"/>
        <v>149837.94</v>
      </c>
    </row>
    <row r="95" spans="1:7" hidden="1" outlineLevel="1">
      <c r="A95" s="42">
        <v>50</v>
      </c>
      <c r="B95" s="43" t="s">
        <v>284</v>
      </c>
      <c r="C95" s="44" t="s">
        <v>301</v>
      </c>
      <c r="D95" s="45" t="s">
        <v>378</v>
      </c>
      <c r="E95" s="163">
        <v>1012</v>
      </c>
      <c r="F95" s="163">
        <v>0</v>
      </c>
      <c r="G95" s="157">
        <f t="shared" si="1"/>
        <v>1012</v>
      </c>
    </row>
    <row r="96" spans="1:7" hidden="1" outlineLevel="1">
      <c r="A96" s="71">
        <v>51</v>
      </c>
      <c r="B96" s="43" t="s">
        <v>284</v>
      </c>
      <c r="C96" s="44" t="s">
        <v>313</v>
      </c>
      <c r="D96" s="45" t="s">
        <v>379</v>
      </c>
      <c r="E96" s="163">
        <v>8740.0951999999997</v>
      </c>
      <c r="F96" s="163">
        <v>0</v>
      </c>
      <c r="G96" s="157">
        <f t="shared" si="1"/>
        <v>8740.0951999999997</v>
      </c>
    </row>
    <row r="97" spans="1:7" hidden="1" outlineLevel="1">
      <c r="A97" s="42">
        <v>52</v>
      </c>
      <c r="B97" s="43" t="s">
        <v>284</v>
      </c>
      <c r="C97" s="44" t="s">
        <v>285</v>
      </c>
      <c r="D97" s="45" t="s">
        <v>380</v>
      </c>
      <c r="E97" s="163">
        <v>2721.0626000000002</v>
      </c>
      <c r="F97" s="163">
        <v>79025</v>
      </c>
      <c r="G97" s="157">
        <f t="shared" si="1"/>
        <v>81746.062600000005</v>
      </c>
    </row>
    <row r="98" spans="1:7" hidden="1" outlineLevel="1">
      <c r="A98" s="71">
        <v>53</v>
      </c>
      <c r="B98" s="43" t="s">
        <v>284</v>
      </c>
      <c r="C98" s="44" t="s">
        <v>300</v>
      </c>
      <c r="D98" s="45" t="s">
        <v>348</v>
      </c>
      <c r="E98" s="163">
        <v>7315.6049999999996</v>
      </c>
      <c r="F98" s="163">
        <v>82007</v>
      </c>
      <c r="G98" s="157">
        <f t="shared" si="1"/>
        <v>89322.604999999996</v>
      </c>
    </row>
    <row r="99" spans="1:7" hidden="1" outlineLevel="1">
      <c r="A99" s="42">
        <v>54</v>
      </c>
      <c r="B99" s="43" t="s">
        <v>284</v>
      </c>
      <c r="C99" s="44" t="s">
        <v>301</v>
      </c>
      <c r="D99" s="45" t="s">
        <v>381</v>
      </c>
      <c r="E99" s="163">
        <v>1564</v>
      </c>
      <c r="F99" s="163">
        <v>0</v>
      </c>
      <c r="G99" s="157">
        <f t="shared" si="1"/>
        <v>1564</v>
      </c>
    </row>
    <row r="100" spans="1:7" hidden="1" outlineLevel="1">
      <c r="A100" s="71">
        <v>55</v>
      </c>
      <c r="B100" s="43" t="s">
        <v>284</v>
      </c>
      <c r="C100" s="44" t="s">
        <v>313</v>
      </c>
      <c r="D100" s="45" t="s">
        <v>349</v>
      </c>
      <c r="E100" s="163">
        <v>16191.23</v>
      </c>
      <c r="F100" s="163">
        <v>0</v>
      </c>
      <c r="G100" s="157">
        <f t="shared" si="1"/>
        <v>16191.23</v>
      </c>
    </row>
    <row r="101" spans="1:7" hidden="1" outlineLevel="1">
      <c r="A101" s="42">
        <v>56</v>
      </c>
      <c r="B101" s="43" t="s">
        <v>284</v>
      </c>
      <c r="C101" s="44" t="s">
        <v>285</v>
      </c>
      <c r="D101" s="45" t="s">
        <v>350</v>
      </c>
      <c r="E101" s="163">
        <v>2718.4912999999997</v>
      </c>
      <c r="F101" s="163">
        <v>64577</v>
      </c>
      <c r="G101" s="157">
        <f t="shared" si="1"/>
        <v>67295.491299999994</v>
      </c>
    </row>
    <row r="102" spans="1:7" hidden="1" outlineLevel="1">
      <c r="A102" s="71">
        <v>57</v>
      </c>
      <c r="B102" s="43" t="s">
        <v>284</v>
      </c>
      <c r="C102" s="44" t="s">
        <v>300</v>
      </c>
      <c r="D102" s="45" t="s">
        <v>351</v>
      </c>
      <c r="E102" s="163">
        <v>17043.21</v>
      </c>
      <c r="F102" s="163">
        <v>194702</v>
      </c>
      <c r="G102" s="157">
        <f t="shared" si="1"/>
        <v>211745.21</v>
      </c>
    </row>
    <row r="103" spans="1:7" hidden="1" outlineLevel="1">
      <c r="A103" s="42">
        <v>58</v>
      </c>
      <c r="B103" s="43" t="s">
        <v>284</v>
      </c>
      <c r="C103" s="44" t="s">
        <v>301</v>
      </c>
      <c r="D103" s="45" t="s">
        <v>352</v>
      </c>
      <c r="E103" s="163">
        <v>2987.24</v>
      </c>
      <c r="F103" s="163">
        <v>0</v>
      </c>
      <c r="G103" s="157">
        <f t="shared" si="1"/>
        <v>2987.24</v>
      </c>
    </row>
    <row r="104" spans="1:7" hidden="1" outlineLevel="1">
      <c r="A104" s="71">
        <v>59</v>
      </c>
      <c r="B104" s="43" t="s">
        <v>284</v>
      </c>
      <c r="C104" s="44" t="s">
        <v>313</v>
      </c>
      <c r="D104" s="45" t="s">
        <v>353</v>
      </c>
      <c r="E104" s="163">
        <v>9953.4351999999999</v>
      </c>
      <c r="F104" s="163">
        <v>0</v>
      </c>
      <c r="G104" s="157">
        <f t="shared" si="1"/>
        <v>9953.4351999999999</v>
      </c>
    </row>
    <row r="105" spans="1:7" hidden="1" outlineLevel="1">
      <c r="A105" s="42">
        <v>60</v>
      </c>
      <c r="B105" s="43" t="s">
        <v>284</v>
      </c>
      <c r="C105" s="44" t="s">
        <v>285</v>
      </c>
      <c r="D105" s="145" t="s">
        <v>358</v>
      </c>
      <c r="E105" s="164">
        <v>1952.2163</v>
      </c>
      <c r="F105" s="164">
        <v>48769</v>
      </c>
      <c r="G105" s="157">
        <f t="shared" si="1"/>
        <v>50721.2163</v>
      </c>
    </row>
    <row r="106" spans="1:7" hidden="1" outlineLevel="1">
      <c r="A106" s="71">
        <v>61</v>
      </c>
      <c r="B106" s="43" t="s">
        <v>284</v>
      </c>
      <c r="C106" s="44" t="s">
        <v>300</v>
      </c>
      <c r="D106" s="145" t="s">
        <v>359</v>
      </c>
      <c r="E106" s="164">
        <v>2866.68</v>
      </c>
      <c r="F106" s="164">
        <v>0</v>
      </c>
      <c r="G106" s="157">
        <f t="shared" si="1"/>
        <v>2866.68</v>
      </c>
    </row>
    <row r="107" spans="1:7" hidden="1" outlineLevel="1">
      <c r="A107" s="42">
        <v>62</v>
      </c>
      <c r="B107" s="43" t="s">
        <v>284</v>
      </c>
      <c r="C107" s="44" t="s">
        <v>301</v>
      </c>
      <c r="D107" s="145" t="s">
        <v>402</v>
      </c>
      <c r="E107" s="164">
        <v>9413.9</v>
      </c>
      <c r="F107" s="164">
        <v>0</v>
      </c>
      <c r="G107" s="157">
        <f t="shared" si="1"/>
        <v>9413.9</v>
      </c>
    </row>
    <row r="108" spans="1:7" hidden="1" outlineLevel="1">
      <c r="A108" s="71">
        <v>63</v>
      </c>
      <c r="B108" s="43" t="s">
        <v>284</v>
      </c>
      <c r="C108" s="44" t="s">
        <v>313</v>
      </c>
      <c r="D108" s="145" t="s">
        <v>360</v>
      </c>
      <c r="E108" s="164">
        <v>1293.425</v>
      </c>
      <c r="F108" s="164">
        <v>0</v>
      </c>
      <c r="G108" s="157">
        <f t="shared" si="1"/>
        <v>1293.425</v>
      </c>
    </row>
    <row r="109" spans="1:7" hidden="1" outlineLevel="1">
      <c r="A109" s="42">
        <v>64</v>
      </c>
      <c r="B109" s="43" t="s">
        <v>284</v>
      </c>
      <c r="C109" s="44" t="s">
        <v>285</v>
      </c>
      <c r="D109" s="145" t="s">
        <v>354</v>
      </c>
      <c r="E109" s="164">
        <v>1833.0250000000001</v>
      </c>
      <c r="F109" s="164">
        <v>45900</v>
      </c>
      <c r="G109" s="157">
        <f t="shared" si="1"/>
        <v>47733.025000000001</v>
      </c>
    </row>
    <row r="110" spans="1:7" hidden="1" outlineLevel="1">
      <c r="A110" s="71">
        <v>65</v>
      </c>
      <c r="B110" s="43" t="s">
        <v>284</v>
      </c>
      <c r="C110" s="44" t="s">
        <v>300</v>
      </c>
      <c r="D110" s="145" t="s">
        <v>355</v>
      </c>
      <c r="E110" s="164">
        <v>6385.7025000000003</v>
      </c>
      <c r="F110" s="164">
        <v>300</v>
      </c>
      <c r="G110" s="157">
        <f t="shared" si="1"/>
        <v>6685.7025000000003</v>
      </c>
    </row>
    <row r="111" spans="1:7" hidden="1" outlineLevel="1">
      <c r="A111" s="42">
        <v>66</v>
      </c>
      <c r="B111" s="43" t="s">
        <v>284</v>
      </c>
      <c r="C111" s="44" t="s">
        <v>301</v>
      </c>
      <c r="D111" s="145" t="s">
        <v>356</v>
      </c>
      <c r="E111" s="164">
        <v>2932.5</v>
      </c>
      <c r="F111" s="164">
        <v>0</v>
      </c>
      <c r="G111" s="157">
        <f t="shared" si="1"/>
        <v>2932.5</v>
      </c>
    </row>
    <row r="112" spans="1:7" hidden="1" outlineLevel="1">
      <c r="A112" s="71">
        <v>67</v>
      </c>
      <c r="B112" s="43" t="s">
        <v>284</v>
      </c>
      <c r="C112" s="44" t="s">
        <v>313</v>
      </c>
      <c r="D112" s="145" t="s">
        <v>357</v>
      </c>
      <c r="E112" s="164">
        <v>12779.5425</v>
      </c>
      <c r="F112" s="164">
        <v>0</v>
      </c>
      <c r="G112" s="157">
        <f t="shared" si="1"/>
        <v>12779.5425</v>
      </c>
    </row>
    <row r="113" spans="1:82" hidden="1" outlineLevel="1">
      <c r="A113" s="42">
        <v>68</v>
      </c>
      <c r="B113" s="43" t="s">
        <v>284</v>
      </c>
      <c r="C113" s="144" t="s">
        <v>285</v>
      </c>
      <c r="D113" s="145" t="s">
        <v>403</v>
      </c>
      <c r="E113" s="164">
        <v>3109.9376000000002</v>
      </c>
      <c r="F113" s="164">
        <v>82535</v>
      </c>
      <c r="G113" s="157">
        <f t="shared" si="1"/>
        <v>85644.937600000005</v>
      </c>
    </row>
    <row r="114" spans="1:82" hidden="1" outlineLevel="1">
      <c r="A114" s="71">
        <v>69</v>
      </c>
      <c r="B114" s="43" t="s">
        <v>284</v>
      </c>
      <c r="C114" s="144" t="s">
        <v>300</v>
      </c>
      <c r="D114" s="145" t="s">
        <v>404</v>
      </c>
      <c r="E114" s="164">
        <v>5242.5450000000001</v>
      </c>
      <c r="F114" s="164">
        <v>0</v>
      </c>
      <c r="G114" s="157">
        <f t="shared" si="1"/>
        <v>5242.5450000000001</v>
      </c>
    </row>
    <row r="115" spans="1:82" hidden="1" outlineLevel="1">
      <c r="A115" s="42">
        <v>70</v>
      </c>
      <c r="B115" s="43" t="s">
        <v>284</v>
      </c>
      <c r="C115" s="144" t="s">
        <v>301</v>
      </c>
      <c r="D115" s="145" t="s">
        <v>405</v>
      </c>
      <c r="E115" s="164">
        <v>1089.28</v>
      </c>
      <c r="F115" s="164">
        <v>0</v>
      </c>
      <c r="G115" s="157">
        <f t="shared" si="1"/>
        <v>1089.28</v>
      </c>
    </row>
    <row r="116" spans="1:82" hidden="1" outlineLevel="1">
      <c r="A116" s="71">
        <v>71</v>
      </c>
      <c r="B116" s="43" t="s">
        <v>284</v>
      </c>
      <c r="C116" s="144" t="s">
        <v>313</v>
      </c>
      <c r="D116" s="145" t="s">
        <v>436</v>
      </c>
      <c r="E116" s="164">
        <v>3421.2350000000001</v>
      </c>
      <c r="F116" s="164">
        <v>0</v>
      </c>
      <c r="G116" s="157">
        <f t="shared" si="1"/>
        <v>3421.2350000000001</v>
      </c>
    </row>
    <row r="117" spans="1:82" hidden="1" outlineLevel="1">
      <c r="A117" s="161">
        <v>72</v>
      </c>
      <c r="B117" s="162" t="s">
        <v>284</v>
      </c>
      <c r="C117" s="144" t="s">
        <v>285</v>
      </c>
      <c r="D117" s="145" t="s">
        <v>406</v>
      </c>
      <c r="E117" s="164">
        <v>1728.9</v>
      </c>
      <c r="F117" s="164">
        <v>23950</v>
      </c>
      <c r="G117" s="157">
        <f t="shared" si="1"/>
        <v>25678.9</v>
      </c>
    </row>
    <row r="118" spans="1:82" hidden="1" outlineLevel="1">
      <c r="A118" s="161">
        <v>73</v>
      </c>
      <c r="B118" s="162" t="s">
        <v>284</v>
      </c>
      <c r="C118" s="144" t="s">
        <v>300</v>
      </c>
      <c r="D118" s="145" t="s">
        <v>407</v>
      </c>
      <c r="E118" s="164">
        <v>2881.4850000000001</v>
      </c>
      <c r="F118" s="164">
        <v>0</v>
      </c>
      <c r="G118" s="157">
        <f t="shared" si="1"/>
        <v>2881.4850000000001</v>
      </c>
    </row>
    <row r="119" spans="1:82" hidden="1" outlineLevel="1">
      <c r="A119" s="161">
        <v>74</v>
      </c>
      <c r="B119" s="162" t="s">
        <v>284</v>
      </c>
      <c r="C119" s="144" t="s">
        <v>301</v>
      </c>
      <c r="D119" s="145" t="s">
        <v>428</v>
      </c>
      <c r="E119" s="164">
        <v>179.4</v>
      </c>
      <c r="F119" s="164">
        <v>0</v>
      </c>
      <c r="G119" s="157">
        <f t="shared" si="1"/>
        <v>179.4</v>
      </c>
    </row>
    <row r="120" spans="1:82" hidden="1" outlineLevel="1">
      <c r="A120" s="161">
        <v>75</v>
      </c>
      <c r="B120" s="162" t="s">
        <v>284</v>
      </c>
      <c r="C120" s="144" t="s">
        <v>313</v>
      </c>
      <c r="D120" s="145" t="s">
        <v>408</v>
      </c>
      <c r="E120" s="164">
        <v>7057.2650000000003</v>
      </c>
      <c r="F120" s="164">
        <v>0</v>
      </c>
      <c r="G120" s="157">
        <f t="shared" si="1"/>
        <v>7057.2650000000003</v>
      </c>
    </row>
    <row r="121" spans="1:82" hidden="1" outlineLevel="1">
      <c r="A121" s="161">
        <v>76</v>
      </c>
      <c r="B121" s="162" t="s">
        <v>284</v>
      </c>
      <c r="C121" s="144" t="s">
        <v>285</v>
      </c>
      <c r="D121" s="145" t="s">
        <v>429</v>
      </c>
      <c r="E121" s="164">
        <v>2815.7525000000001</v>
      </c>
      <c r="F121" s="164">
        <v>17200</v>
      </c>
      <c r="G121" s="157">
        <f t="shared" si="1"/>
        <v>20015.752499999999</v>
      </c>
    </row>
    <row r="122" spans="1:82" hidden="1" outlineLevel="1">
      <c r="A122" s="161">
        <v>77</v>
      </c>
      <c r="B122" s="162" t="s">
        <v>284</v>
      </c>
      <c r="C122" s="144" t="s">
        <v>300</v>
      </c>
      <c r="D122" s="145" t="s">
        <v>430</v>
      </c>
      <c r="E122" s="164">
        <v>3565.08</v>
      </c>
      <c r="F122" s="164">
        <v>0</v>
      </c>
      <c r="G122" s="157">
        <f t="shared" si="1"/>
        <v>3565.08</v>
      </c>
    </row>
    <row r="123" spans="1:82" hidden="1" outlineLevel="1">
      <c r="A123" s="161">
        <v>78</v>
      </c>
      <c r="B123" s="162" t="s">
        <v>284</v>
      </c>
      <c r="C123" s="144" t="s">
        <v>301</v>
      </c>
      <c r="D123" s="145" t="s">
        <v>431</v>
      </c>
      <c r="E123" s="164">
        <v>877.45</v>
      </c>
      <c r="F123" s="164">
        <v>0</v>
      </c>
      <c r="G123" s="157">
        <f t="shared" si="1"/>
        <v>877.45</v>
      </c>
    </row>
    <row r="124" spans="1:82" hidden="1" outlineLevel="1">
      <c r="A124" s="161">
        <v>79</v>
      </c>
      <c r="B124" s="162" t="s">
        <v>284</v>
      </c>
      <c r="C124" s="144" t="s">
        <v>313</v>
      </c>
      <c r="D124" s="145" t="s">
        <v>432</v>
      </c>
      <c r="E124" s="164">
        <v>4078.6350000000002</v>
      </c>
      <c r="F124" s="164">
        <v>0</v>
      </c>
      <c r="G124" s="157">
        <f t="shared" si="1"/>
        <v>4078.6350000000002</v>
      </c>
    </row>
    <row r="125" spans="1:82" hidden="1" outlineLevel="1">
      <c r="A125" s="161">
        <v>80</v>
      </c>
      <c r="B125" s="162" t="s">
        <v>284</v>
      </c>
      <c r="C125" s="144" t="s">
        <v>285</v>
      </c>
      <c r="D125" s="145" t="s">
        <v>441</v>
      </c>
      <c r="E125" s="164">
        <v>1177.2925</v>
      </c>
      <c r="F125" s="164">
        <v>9642</v>
      </c>
      <c r="G125" s="157">
        <f t="shared" si="1"/>
        <v>10819.2925</v>
      </c>
    </row>
    <row r="126" spans="1:82" hidden="1" outlineLevel="1">
      <c r="A126" s="161">
        <v>81</v>
      </c>
      <c r="B126" s="162" t="s">
        <v>284</v>
      </c>
      <c r="C126" s="144" t="s">
        <v>300</v>
      </c>
      <c r="D126" s="145" t="s">
        <v>442</v>
      </c>
      <c r="E126" s="164">
        <v>3138.0974999999999</v>
      </c>
      <c r="F126" s="164">
        <v>0</v>
      </c>
      <c r="G126" s="157">
        <f t="shared" si="1"/>
        <v>3138.0974999999999</v>
      </c>
    </row>
    <row r="127" spans="1:82" hidden="1" outlineLevel="1">
      <c r="A127" s="161">
        <v>82</v>
      </c>
      <c r="B127" s="162" t="s">
        <v>284</v>
      </c>
      <c r="C127" s="144" t="s">
        <v>301</v>
      </c>
      <c r="D127" s="145" t="s">
        <v>443</v>
      </c>
      <c r="E127" s="164">
        <v>674.63599999999997</v>
      </c>
      <c r="F127" s="164">
        <v>0</v>
      </c>
      <c r="G127" s="157">
        <f t="shared" si="1"/>
        <v>674.63599999999997</v>
      </c>
    </row>
    <row r="128" spans="1:82" s="39" customFormat="1" ht="15" hidden="1" customHeight="1" outlineLevel="1">
      <c r="A128" s="161">
        <v>83</v>
      </c>
      <c r="B128" s="162" t="s">
        <v>284</v>
      </c>
      <c r="C128" s="144" t="s">
        <v>313</v>
      </c>
      <c r="D128" s="145" t="s">
        <v>444</v>
      </c>
      <c r="E128" s="164">
        <v>6023.2375000000002</v>
      </c>
      <c r="F128" s="164">
        <v>0</v>
      </c>
      <c r="G128" s="157">
        <f t="shared" si="1"/>
        <v>6023.2375000000002</v>
      </c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49"/>
      <c r="S128" s="49"/>
      <c r="T128" s="49"/>
      <c r="U128" s="49"/>
      <c r="V128" s="49"/>
      <c r="W128" s="49"/>
      <c r="X128" s="49"/>
      <c r="Y128" s="49"/>
      <c r="Z128" s="49"/>
      <c r="AA128" s="49"/>
      <c r="AB128" s="49"/>
      <c r="AC128" s="49"/>
      <c r="AD128" s="49"/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  <c r="AP128" s="49"/>
      <c r="AQ128" s="49"/>
      <c r="AR128" s="49"/>
      <c r="AS128" s="49"/>
      <c r="AT128" s="49"/>
      <c r="AU128" s="49"/>
      <c r="AV128" s="49"/>
      <c r="AW128" s="49"/>
      <c r="AX128" s="49"/>
      <c r="AY128" s="49"/>
      <c r="AZ128" s="49"/>
      <c r="BA128" s="49"/>
      <c r="BB128" s="49"/>
      <c r="BC128" s="49"/>
      <c r="BD128" s="49"/>
      <c r="BE128" s="49"/>
      <c r="BF128" s="49"/>
      <c r="BG128" s="49"/>
      <c r="BH128" s="49"/>
      <c r="BI128" s="49"/>
      <c r="BJ128" s="49"/>
      <c r="BK128" s="49"/>
      <c r="BL128" s="49"/>
      <c r="BM128" s="49"/>
      <c r="BN128" s="49"/>
      <c r="BO128" s="49"/>
      <c r="BP128" s="49"/>
      <c r="BQ128" s="49"/>
      <c r="BR128" s="49"/>
      <c r="BS128" s="49"/>
      <c r="BT128" s="49"/>
      <c r="BU128" s="49"/>
      <c r="BV128" s="49"/>
      <c r="BW128" s="49"/>
      <c r="BX128" s="49"/>
      <c r="BY128" s="49"/>
      <c r="BZ128" s="49"/>
      <c r="CA128" s="49"/>
      <c r="CB128" s="49"/>
      <c r="CC128" s="49"/>
      <c r="CD128" s="49"/>
    </row>
    <row r="129" spans="1:85" s="39" customFormat="1" ht="15" collapsed="1" thickBot="1">
      <c r="A129" s="220" t="s">
        <v>263</v>
      </c>
      <c r="B129" s="221"/>
      <c r="C129" s="221"/>
      <c r="D129" s="222"/>
      <c r="E129" s="165">
        <f>+E7+E21+E32+E45</f>
        <v>157355424.85275003</v>
      </c>
      <c r="F129" s="165">
        <f>+F7+F21+F32+F45</f>
        <v>223802825.16210002</v>
      </c>
      <c r="G129" s="166">
        <f>+G7+G21+G32+G45</f>
        <v>381158250.01484996</v>
      </c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49"/>
      <c r="S129" s="49"/>
      <c r="T129" s="49"/>
      <c r="U129" s="49"/>
      <c r="V129" s="49"/>
      <c r="W129" s="49"/>
      <c r="X129" s="49"/>
      <c r="Y129" s="49"/>
      <c r="Z129" s="49"/>
      <c r="AA129" s="49"/>
      <c r="AB129" s="49"/>
      <c r="AC129" s="49"/>
      <c r="AD129" s="49"/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  <c r="AP129" s="49"/>
      <c r="AQ129" s="49"/>
      <c r="AR129" s="49"/>
      <c r="AS129" s="49"/>
      <c r="AT129" s="49"/>
      <c r="AU129" s="49"/>
      <c r="AV129" s="49"/>
      <c r="AW129" s="49"/>
      <c r="AX129" s="49"/>
      <c r="AY129" s="49"/>
      <c r="AZ129" s="49"/>
      <c r="BA129" s="49"/>
      <c r="BB129" s="49"/>
      <c r="BC129" s="49"/>
      <c r="BD129" s="49"/>
      <c r="BE129" s="49"/>
      <c r="BF129" s="49"/>
      <c r="BG129" s="49"/>
      <c r="BH129" s="49"/>
      <c r="BI129" s="49"/>
      <c r="BJ129" s="49"/>
      <c r="BK129" s="49"/>
      <c r="BL129" s="49"/>
      <c r="BM129" s="49"/>
      <c r="BN129" s="49"/>
      <c r="BO129" s="49"/>
      <c r="BP129" s="49"/>
      <c r="BQ129" s="49"/>
      <c r="BR129" s="49"/>
      <c r="BS129" s="49"/>
      <c r="BT129" s="49"/>
      <c r="BU129" s="49"/>
      <c r="BV129" s="49"/>
      <c r="BW129" s="49"/>
      <c r="BX129" s="49"/>
      <c r="BY129" s="49"/>
      <c r="BZ129" s="49"/>
      <c r="CA129" s="49"/>
      <c r="CB129" s="49"/>
      <c r="CC129" s="49"/>
      <c r="CD129" s="49"/>
    </row>
    <row r="130" spans="1:85" s="39" customFormat="1">
      <c r="B130" s="53"/>
      <c r="D130" s="54"/>
      <c r="E130" s="55"/>
      <c r="F130" s="55"/>
      <c r="G130" s="55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49"/>
      <c r="S130" s="49"/>
      <c r="T130" s="49"/>
      <c r="U130" s="49"/>
      <c r="V130" s="49"/>
      <c r="W130" s="49"/>
      <c r="X130" s="49"/>
      <c r="Y130" s="49"/>
      <c r="Z130" s="49"/>
      <c r="AA130" s="49"/>
      <c r="AB130" s="49"/>
      <c r="AC130" s="49"/>
      <c r="AD130" s="49"/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  <c r="AP130" s="49"/>
      <c r="AQ130" s="49"/>
      <c r="AR130" s="49"/>
      <c r="AS130" s="49"/>
      <c r="AT130" s="49"/>
      <c r="AU130" s="49"/>
      <c r="AV130" s="49"/>
      <c r="AW130" s="49"/>
      <c r="AX130" s="49"/>
      <c r="AY130" s="49"/>
      <c r="AZ130" s="49"/>
      <c r="BA130" s="49"/>
      <c r="BB130" s="49"/>
      <c r="BC130" s="49"/>
      <c r="BD130" s="49"/>
      <c r="BE130" s="49"/>
      <c r="BF130" s="49"/>
      <c r="BG130" s="49"/>
      <c r="BH130" s="49"/>
      <c r="BI130" s="49"/>
      <c r="BJ130" s="49"/>
      <c r="BK130" s="49"/>
      <c r="BL130" s="49"/>
      <c r="BM130" s="49"/>
      <c r="BN130" s="49"/>
      <c r="BO130" s="49"/>
      <c r="BP130" s="49"/>
      <c r="BQ130" s="49"/>
      <c r="BR130" s="49"/>
      <c r="BS130" s="49"/>
      <c r="BT130" s="49"/>
      <c r="BU130" s="49"/>
      <c r="BV130" s="49"/>
      <c r="BW130" s="49"/>
      <c r="BX130" s="49"/>
      <c r="BY130" s="49"/>
      <c r="BZ130" s="49"/>
      <c r="CA130" s="49"/>
      <c r="CB130" s="49"/>
      <c r="CC130" s="49"/>
      <c r="CD130" s="49"/>
    </row>
    <row r="131" spans="1:85" s="39" customFormat="1">
      <c r="B131" s="53"/>
      <c r="D131" s="54"/>
      <c r="E131" s="55"/>
      <c r="F131" s="55"/>
      <c r="G131" s="55"/>
      <c r="H131" s="49"/>
      <c r="I131" s="49"/>
      <c r="J131" s="49"/>
      <c r="K131" s="49"/>
      <c r="L131" s="49"/>
      <c r="M131" s="49"/>
      <c r="N131" s="49"/>
      <c r="O131" s="49"/>
      <c r="P131" s="49"/>
      <c r="Q131" s="49"/>
      <c r="R131" s="49"/>
      <c r="S131" s="49"/>
      <c r="T131" s="49"/>
      <c r="U131" s="49"/>
      <c r="V131" s="49"/>
      <c r="W131" s="49"/>
      <c r="X131" s="49"/>
      <c r="Y131" s="49"/>
      <c r="Z131" s="49"/>
      <c r="AA131" s="49"/>
      <c r="AB131" s="49"/>
      <c r="AC131" s="49"/>
      <c r="AD131" s="49"/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  <c r="AP131" s="49"/>
      <c r="AQ131" s="49"/>
      <c r="AR131" s="49"/>
      <c r="AS131" s="49"/>
      <c r="AT131" s="49"/>
      <c r="AU131" s="49"/>
      <c r="AV131" s="49"/>
      <c r="AW131" s="49"/>
      <c r="AX131" s="49"/>
      <c r="AY131" s="49"/>
      <c r="AZ131" s="49"/>
      <c r="BA131" s="49"/>
      <c r="BB131" s="49"/>
      <c r="BC131" s="49"/>
      <c r="BD131" s="49"/>
      <c r="BE131" s="49"/>
      <c r="BF131" s="49"/>
      <c r="BG131" s="49"/>
      <c r="BH131" s="49"/>
      <c r="BI131" s="49"/>
      <c r="BJ131" s="49"/>
      <c r="BK131" s="49"/>
      <c r="BL131" s="49"/>
      <c r="BM131" s="49"/>
      <c r="BN131" s="49"/>
      <c r="BO131" s="49"/>
      <c r="BP131" s="49"/>
      <c r="BQ131" s="49"/>
      <c r="BR131" s="49"/>
      <c r="BS131" s="49"/>
      <c r="BT131" s="49"/>
      <c r="BU131" s="49"/>
      <c r="BV131" s="49"/>
      <c r="BW131" s="49"/>
      <c r="BX131" s="49"/>
      <c r="BY131" s="49"/>
      <c r="BZ131" s="49"/>
      <c r="CA131" s="49"/>
      <c r="CB131" s="49"/>
      <c r="CC131" s="49"/>
      <c r="CD131" s="49"/>
    </row>
    <row r="132" spans="1:85" s="39" customFormat="1">
      <c r="B132" s="53"/>
      <c r="D132" s="54"/>
      <c r="E132" s="55"/>
      <c r="F132" s="55"/>
      <c r="G132" s="55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49"/>
      <c r="S132" s="49"/>
      <c r="T132" s="49"/>
      <c r="U132" s="49"/>
      <c r="V132" s="49"/>
      <c r="W132" s="49"/>
      <c r="X132" s="49"/>
      <c r="Y132" s="49"/>
      <c r="Z132" s="49"/>
      <c r="AA132" s="49"/>
      <c r="AB132" s="49"/>
      <c r="AC132" s="49"/>
      <c r="AD132" s="49"/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  <c r="AP132" s="49"/>
      <c r="AQ132" s="49"/>
      <c r="AR132" s="49"/>
      <c r="AS132" s="49"/>
      <c r="AT132" s="49"/>
      <c r="AU132" s="49"/>
      <c r="AV132" s="49"/>
      <c r="AW132" s="49"/>
      <c r="AX132" s="49"/>
      <c r="AY132" s="49"/>
      <c r="AZ132" s="49"/>
      <c r="BA132" s="49"/>
      <c r="BB132" s="49"/>
      <c r="BC132" s="49"/>
      <c r="BD132" s="49"/>
      <c r="BE132" s="49"/>
      <c r="BF132" s="49"/>
      <c r="BG132" s="49"/>
      <c r="BH132" s="49"/>
      <c r="BI132" s="49"/>
      <c r="BJ132" s="49"/>
      <c r="BK132" s="49"/>
      <c r="BL132" s="49"/>
      <c r="BM132" s="49"/>
      <c r="BN132" s="49"/>
      <c r="BO132" s="49"/>
      <c r="BP132" s="49"/>
      <c r="BQ132" s="49"/>
      <c r="BR132" s="49"/>
      <c r="BS132" s="49"/>
      <c r="BT132" s="49"/>
      <c r="BU132" s="49"/>
      <c r="BV132" s="49"/>
      <c r="BW132" s="49"/>
      <c r="BX132" s="49"/>
      <c r="BY132" s="49"/>
      <c r="BZ132" s="49"/>
      <c r="CA132" s="49"/>
      <c r="CB132" s="49"/>
      <c r="CC132" s="49"/>
      <c r="CD132" s="49"/>
    </row>
    <row r="133" spans="1:85" s="39" customFormat="1">
      <c r="B133" s="53"/>
      <c r="D133" s="54"/>
      <c r="E133" s="55"/>
      <c r="F133" s="55"/>
      <c r="G133" s="55"/>
      <c r="H133" s="49"/>
      <c r="I133" s="49"/>
      <c r="J133" s="49"/>
      <c r="K133" s="49"/>
      <c r="L133" s="49"/>
      <c r="M133" s="49"/>
      <c r="N133" s="49"/>
      <c r="O133" s="49"/>
      <c r="P133" s="49"/>
      <c r="Q133" s="49"/>
      <c r="R133" s="49"/>
      <c r="S133" s="49"/>
      <c r="T133" s="49"/>
      <c r="U133" s="49"/>
      <c r="V133" s="49"/>
      <c r="W133" s="49"/>
      <c r="X133" s="49"/>
      <c r="Y133" s="49"/>
      <c r="Z133" s="49"/>
      <c r="AA133" s="49"/>
      <c r="AB133" s="49"/>
      <c r="AC133" s="49"/>
      <c r="AD133" s="49"/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  <c r="AP133" s="49"/>
      <c r="AQ133" s="49"/>
      <c r="AR133" s="49"/>
      <c r="AS133" s="49"/>
      <c r="AT133" s="49"/>
      <c r="AU133" s="49"/>
      <c r="AV133" s="49"/>
      <c r="AW133" s="49"/>
      <c r="AX133" s="49"/>
      <c r="AY133" s="49"/>
      <c r="AZ133" s="49"/>
      <c r="BA133" s="49"/>
      <c r="BB133" s="49"/>
      <c r="BC133" s="49"/>
      <c r="BD133" s="49"/>
      <c r="BE133" s="49"/>
      <c r="BF133" s="49"/>
      <c r="BG133" s="49"/>
      <c r="BH133" s="49"/>
      <c r="BI133" s="49"/>
      <c r="BJ133" s="49"/>
      <c r="BK133" s="49"/>
      <c r="BL133" s="49"/>
      <c r="BM133" s="49"/>
      <c r="BN133" s="49"/>
      <c r="BO133" s="49"/>
      <c r="BP133" s="49"/>
      <c r="BQ133" s="49"/>
      <c r="BR133" s="49"/>
      <c r="BS133" s="49"/>
      <c r="BT133" s="49"/>
      <c r="BU133" s="49"/>
      <c r="BV133" s="49"/>
      <c r="BW133" s="49"/>
      <c r="BX133" s="49"/>
      <c r="BY133" s="49"/>
      <c r="BZ133" s="49"/>
      <c r="CA133" s="49"/>
      <c r="CB133" s="49"/>
      <c r="CC133" s="49"/>
      <c r="CD133" s="49"/>
      <c r="CE133" s="49"/>
      <c r="CF133" s="49"/>
      <c r="CG133" s="49"/>
    </row>
    <row r="134" spans="1:85" s="39" customFormat="1">
      <c r="B134" s="53"/>
      <c r="D134" s="54"/>
      <c r="E134" s="55"/>
      <c r="F134" s="55"/>
      <c r="G134" s="55"/>
      <c r="H134" s="49"/>
      <c r="I134" s="49"/>
      <c r="J134" s="49"/>
      <c r="K134" s="49"/>
      <c r="L134" s="49"/>
      <c r="M134" s="49"/>
      <c r="N134" s="49"/>
      <c r="O134" s="49"/>
      <c r="P134" s="49"/>
      <c r="Q134" s="49"/>
      <c r="R134" s="49"/>
      <c r="S134" s="49"/>
      <c r="T134" s="49"/>
      <c r="U134" s="49"/>
      <c r="V134" s="49"/>
      <c r="W134" s="49"/>
      <c r="X134" s="49"/>
      <c r="Y134" s="49"/>
      <c r="Z134" s="49"/>
      <c r="AA134" s="49"/>
      <c r="AB134" s="49"/>
      <c r="AC134" s="49"/>
      <c r="AD134" s="49"/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  <c r="AP134" s="49"/>
      <c r="AQ134" s="49"/>
      <c r="AR134" s="49"/>
      <c r="AS134" s="49"/>
      <c r="AT134" s="49"/>
      <c r="AU134" s="49"/>
      <c r="AV134" s="49"/>
      <c r="AW134" s="49"/>
      <c r="AX134" s="49"/>
      <c r="AY134" s="49"/>
      <c r="AZ134" s="49"/>
      <c r="BA134" s="49"/>
      <c r="BB134" s="49"/>
      <c r="BC134" s="49"/>
      <c r="BD134" s="49"/>
      <c r="BE134" s="49"/>
      <c r="BF134" s="49"/>
      <c r="BG134" s="49"/>
      <c r="BH134" s="49"/>
      <c r="BI134" s="49"/>
      <c r="BJ134" s="49"/>
      <c r="BK134" s="49"/>
      <c r="BL134" s="49"/>
      <c r="BM134" s="49"/>
      <c r="BN134" s="49"/>
      <c r="BO134" s="49"/>
      <c r="BP134" s="49"/>
      <c r="BQ134" s="49"/>
      <c r="BR134" s="49"/>
      <c r="BS134" s="49"/>
      <c r="BT134" s="49"/>
      <c r="BU134" s="49"/>
      <c r="BV134" s="49"/>
      <c r="BW134" s="49"/>
      <c r="BX134" s="49"/>
      <c r="BY134" s="49"/>
      <c r="BZ134" s="49"/>
      <c r="CA134" s="49"/>
      <c r="CB134" s="49"/>
      <c r="CC134" s="49"/>
      <c r="CD134" s="49"/>
      <c r="CE134" s="49"/>
      <c r="CF134" s="49"/>
      <c r="CG134" s="49"/>
    </row>
    <row r="135" spans="1:85" s="39" customFormat="1">
      <c r="B135" s="53"/>
      <c r="C135" s="56"/>
      <c r="D135" s="54"/>
      <c r="E135" s="57"/>
      <c r="F135" s="58"/>
      <c r="G135" s="57"/>
      <c r="H135" s="49"/>
      <c r="I135" s="49"/>
      <c r="J135" s="49"/>
      <c r="K135" s="49"/>
      <c r="L135" s="49"/>
      <c r="M135" s="49"/>
      <c r="N135" s="49"/>
      <c r="O135" s="49"/>
      <c r="P135" s="49"/>
      <c r="Q135" s="49"/>
      <c r="R135" s="49"/>
      <c r="S135" s="49"/>
      <c r="T135" s="49"/>
      <c r="U135" s="49"/>
      <c r="V135" s="49"/>
      <c r="W135" s="49"/>
      <c r="X135" s="49"/>
      <c r="Y135" s="49"/>
      <c r="Z135" s="49"/>
      <c r="AA135" s="49"/>
      <c r="AB135" s="49"/>
      <c r="AC135" s="49"/>
      <c r="AD135" s="49"/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  <c r="AP135" s="49"/>
      <c r="AQ135" s="49"/>
      <c r="AR135" s="49"/>
      <c r="AS135" s="49"/>
      <c r="AT135" s="49"/>
      <c r="AU135" s="49"/>
      <c r="AV135" s="49"/>
      <c r="AW135" s="49"/>
      <c r="AX135" s="49"/>
      <c r="AY135" s="49"/>
      <c r="AZ135" s="49"/>
      <c r="BA135" s="49"/>
      <c r="BB135" s="49"/>
      <c r="BC135" s="49"/>
      <c r="BD135" s="49"/>
      <c r="BE135" s="49"/>
      <c r="BF135" s="49"/>
      <c r="BG135" s="49"/>
      <c r="BH135" s="49"/>
      <c r="BI135" s="49"/>
      <c r="BJ135" s="49"/>
      <c r="BK135" s="49"/>
      <c r="BL135" s="49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49"/>
      <c r="CG135" s="49"/>
    </row>
    <row r="136" spans="1:85" s="39" customFormat="1">
      <c r="B136" s="53"/>
      <c r="C136" s="56"/>
      <c r="D136" s="54"/>
      <c r="E136" s="57"/>
      <c r="F136" s="58"/>
      <c r="G136" s="57"/>
      <c r="H136" s="49"/>
      <c r="I136" s="49"/>
      <c r="J136" s="49"/>
      <c r="K136" s="49"/>
      <c r="L136" s="49"/>
      <c r="M136" s="49"/>
      <c r="N136" s="49"/>
      <c r="O136" s="49"/>
      <c r="P136" s="49"/>
      <c r="Q136" s="49"/>
      <c r="R136" s="49"/>
      <c r="S136" s="49"/>
      <c r="T136" s="49"/>
      <c r="U136" s="49"/>
      <c r="V136" s="49"/>
      <c r="W136" s="49"/>
      <c r="X136" s="49"/>
      <c r="Y136" s="49"/>
      <c r="Z136" s="49"/>
      <c r="AA136" s="49"/>
      <c r="AB136" s="49"/>
      <c r="AC136" s="49"/>
      <c r="AD136" s="49"/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  <c r="AP136" s="49"/>
      <c r="AQ136" s="49"/>
      <c r="AR136" s="49"/>
      <c r="AS136" s="49"/>
      <c r="AT136" s="49"/>
      <c r="AU136" s="49"/>
      <c r="AV136" s="49"/>
      <c r="AW136" s="49"/>
      <c r="AX136" s="49"/>
      <c r="AY136" s="49"/>
      <c r="AZ136" s="49"/>
      <c r="BA136" s="49"/>
      <c r="BB136" s="49"/>
      <c r="BC136" s="49"/>
      <c r="BD136" s="49"/>
      <c r="BE136" s="49"/>
      <c r="BF136" s="49"/>
      <c r="BG136" s="49"/>
      <c r="BH136" s="49"/>
      <c r="BI136" s="49"/>
      <c r="BJ136" s="49"/>
      <c r="BK136" s="49"/>
      <c r="BL136" s="49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49"/>
      <c r="CG136" s="49"/>
    </row>
    <row r="137" spans="1:85" s="39" customFormat="1">
      <c r="B137" s="53"/>
      <c r="C137" s="56"/>
      <c r="D137" s="54"/>
      <c r="E137" s="57"/>
      <c r="F137" s="58"/>
      <c r="G137" s="57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49"/>
      <c r="S137" s="49"/>
      <c r="T137" s="49"/>
      <c r="U137" s="49"/>
      <c r="V137" s="49"/>
      <c r="W137" s="49"/>
      <c r="X137" s="49"/>
      <c r="Y137" s="49"/>
      <c r="Z137" s="49"/>
      <c r="AA137" s="49"/>
      <c r="AB137" s="49"/>
      <c r="AC137" s="49"/>
      <c r="AD137" s="49"/>
      <c r="AE137" s="49"/>
      <c r="AF137" s="49"/>
      <c r="AG137" s="49"/>
      <c r="AH137" s="49"/>
      <c r="AI137" s="49"/>
      <c r="AJ137" s="49"/>
      <c r="AK137" s="49"/>
      <c r="AL137" s="49"/>
      <c r="AM137" s="49"/>
      <c r="AN137" s="49"/>
      <c r="AO137" s="49"/>
      <c r="AP137" s="49"/>
      <c r="AQ137" s="49"/>
      <c r="AR137" s="49"/>
      <c r="AS137" s="49"/>
      <c r="AT137" s="49"/>
      <c r="AU137" s="49"/>
      <c r="AV137" s="49"/>
      <c r="AW137" s="49"/>
      <c r="AX137" s="49"/>
      <c r="AY137" s="49"/>
      <c r="AZ137" s="49"/>
      <c r="BA137" s="49"/>
      <c r="BB137" s="49"/>
      <c r="BC137" s="49"/>
      <c r="BD137" s="49"/>
      <c r="BE137" s="49"/>
      <c r="BF137" s="49"/>
      <c r="BG137" s="49"/>
      <c r="BH137" s="49"/>
      <c r="BI137" s="49"/>
      <c r="BJ137" s="49"/>
      <c r="BK137" s="49"/>
      <c r="BL137" s="49"/>
      <c r="BM137" s="49"/>
      <c r="BN137" s="49"/>
      <c r="BO137" s="49"/>
      <c r="BP137" s="49"/>
      <c r="BQ137" s="49"/>
      <c r="BR137" s="49"/>
      <c r="BS137" s="49"/>
      <c r="BT137" s="49"/>
      <c r="BU137" s="49"/>
      <c r="BV137" s="49"/>
      <c r="BW137" s="49"/>
      <c r="BX137" s="49"/>
      <c r="BY137" s="49"/>
      <c r="BZ137" s="49"/>
      <c r="CA137" s="49"/>
      <c r="CB137" s="49"/>
      <c r="CC137" s="49"/>
      <c r="CD137" s="49"/>
      <c r="CE137" s="49"/>
      <c r="CF137" s="49"/>
      <c r="CG137" s="49"/>
    </row>
    <row r="138" spans="1:85" s="39" customFormat="1">
      <c r="B138" s="53"/>
      <c r="C138" s="56"/>
      <c r="D138" s="54"/>
      <c r="E138" s="57"/>
      <c r="F138" s="58"/>
      <c r="G138" s="57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Q138" s="49"/>
      <c r="AR138" s="49"/>
      <c r="AS138" s="49"/>
      <c r="AT138" s="49"/>
      <c r="AU138" s="49"/>
      <c r="AV138" s="49"/>
      <c r="AW138" s="49"/>
      <c r="AX138" s="49"/>
      <c r="AY138" s="49"/>
      <c r="AZ138" s="49"/>
      <c r="BA138" s="49"/>
      <c r="BB138" s="49"/>
      <c r="BC138" s="49"/>
      <c r="BD138" s="49"/>
      <c r="BE138" s="49"/>
      <c r="BF138" s="49"/>
      <c r="BG138" s="49"/>
      <c r="BH138" s="49"/>
      <c r="BI138" s="49"/>
      <c r="BJ138" s="49"/>
      <c r="BK138" s="49"/>
      <c r="BL138" s="49"/>
      <c r="BM138" s="49"/>
      <c r="BN138" s="49"/>
      <c r="BO138" s="49"/>
      <c r="BP138" s="49"/>
      <c r="BQ138" s="49"/>
      <c r="BR138" s="49"/>
      <c r="BS138" s="49"/>
      <c r="BT138" s="49"/>
      <c r="BU138" s="49"/>
      <c r="BV138" s="49"/>
      <c r="BW138" s="49"/>
      <c r="BX138" s="49"/>
      <c r="BY138" s="49"/>
      <c r="BZ138" s="49"/>
      <c r="CA138" s="49"/>
      <c r="CB138" s="49"/>
      <c r="CC138" s="49"/>
      <c r="CD138" s="49"/>
      <c r="CE138" s="49"/>
      <c r="CF138" s="49"/>
      <c r="CG138" s="49"/>
    </row>
    <row r="139" spans="1:85" s="39" customFormat="1">
      <c r="B139" s="53"/>
      <c r="C139" s="56"/>
      <c r="D139" s="54"/>
      <c r="E139" s="57"/>
      <c r="F139" s="58"/>
      <c r="G139" s="57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49"/>
      <c r="X139" s="49"/>
      <c r="Y139" s="49"/>
      <c r="Z139" s="49"/>
      <c r="AA139" s="49"/>
      <c r="AB139" s="49"/>
      <c r="AC139" s="49"/>
      <c r="AD139" s="49"/>
      <c r="AE139" s="49"/>
      <c r="AF139" s="49"/>
      <c r="AG139" s="49"/>
      <c r="AH139" s="49"/>
      <c r="AI139" s="49"/>
      <c r="AJ139" s="49"/>
      <c r="AK139" s="49"/>
      <c r="AL139" s="49"/>
      <c r="AM139" s="49"/>
      <c r="AN139" s="49"/>
      <c r="AO139" s="49"/>
      <c r="AP139" s="49"/>
      <c r="AQ139" s="49"/>
      <c r="AR139" s="49"/>
      <c r="AS139" s="49"/>
      <c r="AT139" s="49"/>
      <c r="AU139" s="49"/>
      <c r="AV139" s="49"/>
      <c r="AW139" s="49"/>
      <c r="AX139" s="49"/>
      <c r="AY139" s="49"/>
      <c r="AZ139" s="49"/>
      <c r="BA139" s="49"/>
      <c r="BB139" s="49"/>
      <c r="BC139" s="49"/>
      <c r="BD139" s="49"/>
      <c r="BE139" s="49"/>
      <c r="BF139" s="49"/>
      <c r="BG139" s="49"/>
      <c r="BH139" s="49"/>
      <c r="BI139" s="49"/>
      <c r="BJ139" s="49"/>
      <c r="BK139" s="49"/>
      <c r="BL139" s="49"/>
      <c r="BM139" s="49"/>
      <c r="BN139" s="49"/>
      <c r="BO139" s="49"/>
      <c r="BP139" s="49"/>
      <c r="BQ139" s="49"/>
      <c r="BR139" s="49"/>
      <c r="BS139" s="49"/>
      <c r="BT139" s="49"/>
      <c r="BU139" s="49"/>
      <c r="BV139" s="49"/>
      <c r="BW139" s="49"/>
      <c r="BX139" s="49"/>
      <c r="BY139" s="49"/>
      <c r="BZ139" s="49"/>
      <c r="CA139" s="49"/>
      <c r="CB139" s="49"/>
      <c r="CC139" s="49"/>
      <c r="CD139" s="49"/>
      <c r="CE139" s="49"/>
      <c r="CF139" s="49"/>
      <c r="CG139" s="49"/>
    </row>
    <row r="140" spans="1:85" s="39" customFormat="1">
      <c r="B140" s="53"/>
      <c r="C140" s="56"/>
      <c r="D140" s="54"/>
      <c r="E140" s="57"/>
      <c r="F140" s="58"/>
      <c r="G140" s="57"/>
      <c r="H140" s="49"/>
      <c r="I140" s="49"/>
      <c r="J140" s="49"/>
      <c r="K140" s="49"/>
      <c r="L140" s="49"/>
      <c r="M140" s="49"/>
      <c r="N140" s="49"/>
      <c r="O140" s="49"/>
      <c r="P140" s="49"/>
      <c r="Q140" s="49"/>
      <c r="R140" s="49"/>
      <c r="S140" s="49"/>
      <c r="T140" s="49"/>
      <c r="U140" s="49"/>
      <c r="V140" s="49"/>
      <c r="W140" s="49"/>
      <c r="X140" s="49"/>
      <c r="Y140" s="49"/>
      <c r="Z140" s="49"/>
      <c r="AA140" s="49"/>
      <c r="AB140" s="49"/>
      <c r="AC140" s="49"/>
      <c r="AD140" s="49"/>
      <c r="AE140" s="49"/>
      <c r="AF140" s="49"/>
      <c r="AG140" s="49"/>
      <c r="AH140" s="49"/>
      <c r="AI140" s="49"/>
      <c r="AJ140" s="49"/>
      <c r="AK140" s="49"/>
      <c r="AL140" s="49"/>
      <c r="AM140" s="49"/>
      <c r="AN140" s="49"/>
      <c r="AO140" s="49"/>
      <c r="AP140" s="49"/>
      <c r="AQ140" s="49"/>
      <c r="AR140" s="49"/>
      <c r="AS140" s="49"/>
      <c r="AT140" s="49"/>
      <c r="AU140" s="49"/>
      <c r="AV140" s="49"/>
      <c r="AW140" s="49"/>
      <c r="AX140" s="49"/>
      <c r="AY140" s="49"/>
      <c r="AZ140" s="49"/>
      <c r="BA140" s="49"/>
      <c r="BB140" s="49"/>
      <c r="BC140" s="49"/>
      <c r="BD140" s="49"/>
      <c r="BE140" s="49"/>
      <c r="BF140" s="49"/>
      <c r="BG140" s="49"/>
      <c r="BH140" s="49"/>
      <c r="BI140" s="49"/>
      <c r="BJ140" s="49"/>
      <c r="BK140" s="49"/>
      <c r="BL140" s="49"/>
      <c r="BM140" s="49"/>
      <c r="BN140" s="49"/>
      <c r="BO140" s="49"/>
      <c r="BP140" s="49"/>
      <c r="BQ140" s="49"/>
      <c r="BR140" s="49"/>
      <c r="BS140" s="49"/>
      <c r="BT140" s="49"/>
      <c r="BU140" s="49"/>
      <c r="BV140" s="49"/>
      <c r="BW140" s="49"/>
      <c r="BX140" s="49"/>
      <c r="BY140" s="49"/>
      <c r="BZ140" s="49"/>
      <c r="CA140" s="49"/>
      <c r="CB140" s="49"/>
      <c r="CC140" s="49"/>
      <c r="CD140" s="49"/>
      <c r="CE140" s="49"/>
      <c r="CF140" s="49"/>
      <c r="CG140" s="49"/>
    </row>
    <row r="141" spans="1:85" s="39" customFormat="1">
      <c r="B141" s="53"/>
      <c r="C141" s="56"/>
      <c r="D141" s="54"/>
      <c r="E141" s="57"/>
      <c r="F141" s="58"/>
      <c r="G141" s="57"/>
      <c r="H141" s="49"/>
      <c r="I141" s="49"/>
      <c r="J141" s="49"/>
      <c r="K141" s="49"/>
      <c r="L141" s="49"/>
      <c r="M141" s="49"/>
      <c r="N141" s="49"/>
      <c r="O141" s="49"/>
      <c r="P141" s="49"/>
      <c r="Q141" s="49"/>
      <c r="R141" s="49"/>
      <c r="S141" s="49"/>
      <c r="T141" s="49"/>
      <c r="U141" s="49"/>
      <c r="V141" s="49"/>
      <c r="W141" s="49"/>
      <c r="X141" s="49"/>
      <c r="Y141" s="49"/>
      <c r="Z141" s="49"/>
      <c r="AA141" s="49"/>
      <c r="AB141" s="49"/>
      <c r="AC141" s="49"/>
      <c r="AD141" s="49"/>
      <c r="AE141" s="49"/>
      <c r="AF141" s="49"/>
      <c r="AG141" s="49"/>
      <c r="AH141" s="49"/>
      <c r="AI141" s="49"/>
      <c r="AJ141" s="49"/>
      <c r="AK141" s="49"/>
      <c r="AL141" s="49"/>
      <c r="AM141" s="49"/>
      <c r="AN141" s="49"/>
      <c r="AO141" s="49"/>
      <c r="AP141" s="49"/>
      <c r="AQ141" s="49"/>
      <c r="AR141" s="49"/>
      <c r="AS141" s="49"/>
      <c r="AT141" s="49"/>
      <c r="AU141" s="49"/>
      <c r="AV141" s="49"/>
      <c r="AW141" s="49"/>
      <c r="AX141" s="49"/>
      <c r="AY141" s="49"/>
      <c r="AZ141" s="49"/>
      <c r="BA141" s="49"/>
      <c r="BB141" s="49"/>
      <c r="BC141" s="49"/>
      <c r="BD141" s="49"/>
      <c r="BE141" s="49"/>
      <c r="BF141" s="49"/>
      <c r="BG141" s="49"/>
      <c r="BH141" s="49"/>
      <c r="BI141" s="49"/>
      <c r="BJ141" s="49"/>
      <c r="BK141" s="49"/>
      <c r="BL141" s="49"/>
      <c r="BM141" s="49"/>
      <c r="BN141" s="49"/>
      <c r="BO141" s="49"/>
      <c r="BP141" s="49"/>
      <c r="BQ141" s="49"/>
      <c r="BR141" s="49"/>
      <c r="BS141" s="49"/>
      <c r="BT141" s="49"/>
      <c r="BU141" s="49"/>
      <c r="BV141" s="49"/>
      <c r="BW141" s="49"/>
      <c r="BX141" s="49"/>
      <c r="BY141" s="49"/>
      <c r="BZ141" s="49"/>
      <c r="CA141" s="49"/>
      <c r="CB141" s="49"/>
      <c r="CC141" s="49"/>
      <c r="CD141" s="49"/>
      <c r="CE141" s="49"/>
      <c r="CF141" s="49"/>
      <c r="CG141" s="49"/>
    </row>
    <row r="142" spans="1:85" s="39" customFormat="1">
      <c r="B142" s="53"/>
      <c r="C142" s="56"/>
      <c r="D142" s="54"/>
      <c r="E142" s="57"/>
      <c r="F142" s="58"/>
      <c r="G142" s="57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49"/>
      <c r="S142" s="49"/>
      <c r="T142" s="49"/>
      <c r="U142" s="49"/>
      <c r="V142" s="49"/>
      <c r="W142" s="49"/>
      <c r="X142" s="49"/>
      <c r="Y142" s="49"/>
      <c r="Z142" s="49"/>
      <c r="AA142" s="49"/>
      <c r="AB142" s="49"/>
      <c r="AC142" s="49"/>
      <c r="AD142" s="49"/>
      <c r="AE142" s="49"/>
      <c r="AF142" s="49"/>
      <c r="AG142" s="49"/>
      <c r="AH142" s="49"/>
      <c r="AI142" s="49"/>
      <c r="AJ142" s="49"/>
      <c r="AK142" s="49"/>
      <c r="AL142" s="49"/>
      <c r="AM142" s="49"/>
      <c r="AN142" s="49"/>
      <c r="AO142" s="49"/>
      <c r="AP142" s="49"/>
      <c r="AQ142" s="49"/>
      <c r="AR142" s="49"/>
      <c r="AS142" s="49"/>
      <c r="AT142" s="49"/>
      <c r="AU142" s="49"/>
      <c r="AV142" s="49"/>
      <c r="AW142" s="49"/>
      <c r="AX142" s="49"/>
      <c r="AY142" s="49"/>
      <c r="AZ142" s="49"/>
      <c r="BA142" s="49"/>
      <c r="BB142" s="49"/>
      <c r="BC142" s="49"/>
      <c r="BD142" s="49"/>
      <c r="BE142" s="49"/>
      <c r="BF142" s="49"/>
      <c r="BG142" s="49"/>
      <c r="BH142" s="49"/>
      <c r="BI142" s="49"/>
      <c r="BJ142" s="49"/>
      <c r="BK142" s="49"/>
      <c r="BL142" s="49"/>
      <c r="BM142" s="49"/>
      <c r="BN142" s="49"/>
      <c r="BO142" s="49"/>
      <c r="BP142" s="49"/>
      <c r="BQ142" s="49"/>
      <c r="BR142" s="49"/>
      <c r="BS142" s="49"/>
      <c r="BT142" s="49"/>
      <c r="BU142" s="49"/>
      <c r="BV142" s="49"/>
      <c r="BW142" s="49"/>
      <c r="BX142" s="49"/>
      <c r="BY142" s="49"/>
      <c r="BZ142" s="49"/>
      <c r="CA142" s="49"/>
      <c r="CB142" s="49"/>
      <c r="CC142" s="49"/>
      <c r="CD142" s="49"/>
      <c r="CE142" s="49"/>
      <c r="CF142" s="49"/>
      <c r="CG142" s="49"/>
    </row>
    <row r="143" spans="1:85" s="39" customFormat="1">
      <c r="B143" s="53"/>
      <c r="C143" s="56"/>
      <c r="D143" s="54"/>
      <c r="E143" s="57"/>
      <c r="F143" s="58"/>
      <c r="G143" s="57"/>
      <c r="H143" s="49"/>
      <c r="I143" s="49"/>
      <c r="J143" s="49"/>
      <c r="K143" s="49"/>
      <c r="L143" s="49"/>
      <c r="M143" s="49"/>
      <c r="N143" s="49"/>
      <c r="O143" s="49"/>
      <c r="P143" s="49"/>
      <c r="Q143" s="49"/>
      <c r="R143" s="49"/>
      <c r="S143" s="49"/>
      <c r="T143" s="49"/>
      <c r="U143" s="49"/>
      <c r="V143" s="49"/>
      <c r="W143" s="49"/>
      <c r="X143" s="49"/>
      <c r="Y143" s="49"/>
      <c r="Z143" s="49"/>
      <c r="AA143" s="49"/>
      <c r="AB143" s="49"/>
      <c r="AC143" s="49"/>
      <c r="AD143" s="49"/>
      <c r="AE143" s="49"/>
      <c r="AF143" s="49"/>
      <c r="AG143" s="49"/>
      <c r="AH143" s="49"/>
      <c r="AI143" s="49"/>
      <c r="AJ143" s="49"/>
      <c r="AK143" s="49"/>
      <c r="AL143" s="49"/>
      <c r="AM143" s="49"/>
      <c r="AN143" s="49"/>
      <c r="AO143" s="49"/>
      <c r="AP143" s="49"/>
      <c r="AQ143" s="49"/>
      <c r="AR143" s="49"/>
      <c r="AS143" s="49"/>
      <c r="AT143" s="49"/>
      <c r="AU143" s="49"/>
      <c r="AV143" s="49"/>
      <c r="AW143" s="49"/>
      <c r="AX143" s="49"/>
      <c r="AY143" s="49"/>
      <c r="AZ143" s="49"/>
      <c r="BA143" s="49"/>
      <c r="BB143" s="49"/>
      <c r="BC143" s="49"/>
      <c r="BD143" s="49"/>
      <c r="BE143" s="49"/>
      <c r="BF143" s="49"/>
      <c r="BG143" s="49"/>
      <c r="BH143" s="49"/>
      <c r="BI143" s="49"/>
      <c r="BJ143" s="49"/>
      <c r="BK143" s="49"/>
      <c r="BL143" s="49"/>
      <c r="BM143" s="49"/>
      <c r="BN143" s="49"/>
      <c r="BO143" s="49"/>
      <c r="BP143" s="49"/>
      <c r="BQ143" s="49"/>
      <c r="BR143" s="49"/>
      <c r="BS143" s="49"/>
      <c r="BT143" s="49"/>
      <c r="BU143" s="49"/>
      <c r="BV143" s="49"/>
      <c r="BW143" s="49"/>
      <c r="BX143" s="49"/>
      <c r="BY143" s="49"/>
      <c r="BZ143" s="49"/>
      <c r="CA143" s="49"/>
      <c r="CB143" s="49"/>
      <c r="CC143" s="49"/>
      <c r="CD143" s="49"/>
      <c r="CE143" s="49"/>
      <c r="CF143" s="49"/>
      <c r="CG143" s="49"/>
    </row>
    <row r="144" spans="1:85" s="39" customFormat="1">
      <c r="B144" s="53"/>
      <c r="C144" s="56"/>
      <c r="D144" s="54"/>
      <c r="E144" s="57"/>
      <c r="F144" s="58"/>
      <c r="G144" s="57"/>
      <c r="H144" s="49"/>
      <c r="I144" s="49"/>
      <c r="J144" s="49"/>
      <c r="K144" s="49"/>
      <c r="L144" s="49"/>
      <c r="M144" s="49"/>
      <c r="N144" s="49"/>
      <c r="O144" s="49"/>
      <c r="P144" s="49"/>
      <c r="Q144" s="49"/>
      <c r="R144" s="49"/>
      <c r="S144" s="49"/>
      <c r="T144" s="49"/>
      <c r="U144" s="49"/>
      <c r="V144" s="49"/>
      <c r="W144" s="49"/>
      <c r="X144" s="49"/>
      <c r="Y144" s="49"/>
      <c r="Z144" s="49"/>
      <c r="AA144" s="49"/>
      <c r="AB144" s="49"/>
      <c r="AC144" s="49"/>
      <c r="AD144" s="49"/>
      <c r="AE144" s="49"/>
      <c r="AF144" s="49"/>
      <c r="AG144" s="49"/>
      <c r="AH144" s="49"/>
      <c r="AI144" s="49"/>
      <c r="AJ144" s="49"/>
      <c r="AK144" s="49"/>
      <c r="AL144" s="49"/>
      <c r="AM144" s="49"/>
      <c r="AN144" s="49"/>
      <c r="AO144" s="49"/>
      <c r="AP144" s="49"/>
      <c r="AQ144" s="49"/>
      <c r="AR144" s="49"/>
      <c r="AS144" s="49"/>
      <c r="AT144" s="49"/>
      <c r="AU144" s="49"/>
      <c r="AV144" s="49"/>
      <c r="AW144" s="49"/>
      <c r="AX144" s="49"/>
      <c r="AY144" s="49"/>
      <c r="AZ144" s="49"/>
      <c r="BA144" s="49"/>
      <c r="BB144" s="49"/>
      <c r="BC144" s="49"/>
      <c r="BD144" s="49"/>
      <c r="BE144" s="49"/>
      <c r="BF144" s="49"/>
      <c r="BG144" s="49"/>
      <c r="BH144" s="49"/>
      <c r="BI144" s="49"/>
      <c r="BJ144" s="49"/>
      <c r="BK144" s="49"/>
      <c r="BL144" s="49"/>
      <c r="BM144" s="49"/>
      <c r="BN144" s="49"/>
      <c r="BO144" s="49"/>
      <c r="BP144" s="49"/>
      <c r="BQ144" s="49"/>
      <c r="BR144" s="49"/>
      <c r="BS144" s="49"/>
      <c r="BT144" s="49"/>
      <c r="BU144" s="49"/>
      <c r="BV144" s="49"/>
      <c r="BW144" s="49"/>
      <c r="BX144" s="49"/>
      <c r="BY144" s="49"/>
      <c r="BZ144" s="49"/>
      <c r="CA144" s="49"/>
      <c r="CB144" s="49"/>
      <c r="CC144" s="49"/>
      <c r="CD144" s="49"/>
      <c r="CE144" s="49"/>
      <c r="CF144" s="49"/>
      <c r="CG144" s="49"/>
    </row>
    <row r="145" spans="2:85" s="39" customFormat="1">
      <c r="B145" s="53"/>
      <c r="C145" s="56"/>
      <c r="D145" s="54"/>
      <c r="E145" s="57"/>
      <c r="F145" s="58"/>
      <c r="G145" s="57"/>
      <c r="H145" s="49"/>
      <c r="I145" s="49"/>
      <c r="J145" s="49"/>
      <c r="K145" s="49"/>
      <c r="L145" s="49"/>
      <c r="M145" s="49"/>
      <c r="N145" s="49"/>
      <c r="O145" s="49"/>
      <c r="P145" s="49"/>
      <c r="Q145" s="49"/>
      <c r="R145" s="49"/>
      <c r="S145" s="49"/>
      <c r="T145" s="49"/>
      <c r="U145" s="49"/>
      <c r="V145" s="49"/>
      <c r="W145" s="49"/>
      <c r="X145" s="49"/>
      <c r="Y145" s="49"/>
      <c r="Z145" s="49"/>
      <c r="AA145" s="49"/>
      <c r="AB145" s="49"/>
      <c r="AC145" s="49"/>
      <c r="AD145" s="49"/>
      <c r="AE145" s="49"/>
      <c r="AF145" s="49"/>
      <c r="AG145" s="49"/>
      <c r="AH145" s="49"/>
      <c r="AI145" s="49"/>
      <c r="AJ145" s="49"/>
      <c r="AK145" s="49"/>
      <c r="AL145" s="49"/>
      <c r="AM145" s="49"/>
      <c r="AN145" s="49"/>
      <c r="AO145" s="49"/>
      <c r="AP145" s="49"/>
      <c r="AQ145" s="49"/>
      <c r="AR145" s="49"/>
      <c r="AS145" s="49"/>
      <c r="AT145" s="49"/>
      <c r="AU145" s="49"/>
      <c r="AV145" s="49"/>
      <c r="AW145" s="49"/>
      <c r="AX145" s="49"/>
      <c r="AY145" s="49"/>
      <c r="AZ145" s="49"/>
      <c r="BA145" s="49"/>
      <c r="BB145" s="49"/>
      <c r="BC145" s="49"/>
      <c r="BD145" s="49"/>
      <c r="BE145" s="49"/>
      <c r="BF145" s="49"/>
      <c r="BG145" s="49"/>
      <c r="BH145" s="49"/>
      <c r="BI145" s="49"/>
      <c r="BJ145" s="49"/>
      <c r="BK145" s="49"/>
      <c r="BL145" s="49"/>
      <c r="BM145" s="49"/>
      <c r="BN145" s="49"/>
      <c r="BO145" s="49"/>
      <c r="BP145" s="49"/>
      <c r="BQ145" s="49"/>
      <c r="BR145" s="49"/>
      <c r="BS145" s="49"/>
      <c r="BT145" s="49"/>
      <c r="BU145" s="49"/>
      <c r="BV145" s="49"/>
      <c r="BW145" s="49"/>
      <c r="BX145" s="49"/>
      <c r="BY145" s="49"/>
      <c r="BZ145" s="49"/>
      <c r="CA145" s="49"/>
      <c r="CB145" s="49"/>
      <c r="CC145" s="49"/>
      <c r="CD145" s="49"/>
      <c r="CE145" s="49"/>
      <c r="CF145" s="49"/>
      <c r="CG145" s="49"/>
    </row>
    <row r="146" spans="2:85" s="39" customFormat="1">
      <c r="B146" s="53"/>
      <c r="C146" s="56"/>
      <c r="D146" s="54"/>
      <c r="E146" s="57"/>
      <c r="F146" s="58"/>
      <c r="G146" s="57"/>
      <c r="H146" s="49"/>
      <c r="I146" s="49"/>
      <c r="J146" s="49"/>
      <c r="K146" s="49"/>
      <c r="L146" s="49"/>
      <c r="M146" s="49"/>
      <c r="N146" s="49"/>
      <c r="O146" s="49"/>
      <c r="P146" s="49"/>
      <c r="Q146" s="49"/>
      <c r="R146" s="49"/>
      <c r="S146" s="49"/>
      <c r="T146" s="49"/>
      <c r="U146" s="49"/>
      <c r="V146" s="49"/>
      <c r="W146" s="49"/>
      <c r="X146" s="49"/>
      <c r="Y146" s="49"/>
      <c r="Z146" s="49"/>
      <c r="AA146" s="49"/>
      <c r="AB146" s="49"/>
      <c r="AC146" s="49"/>
      <c r="AD146" s="49"/>
      <c r="AE146" s="49"/>
      <c r="AF146" s="49"/>
      <c r="AG146" s="49"/>
      <c r="AH146" s="49"/>
      <c r="AI146" s="49"/>
      <c r="AJ146" s="49"/>
      <c r="AK146" s="49"/>
      <c r="AL146" s="49"/>
      <c r="AM146" s="49"/>
      <c r="AN146" s="49"/>
      <c r="AO146" s="49"/>
      <c r="AP146" s="49"/>
      <c r="AQ146" s="49"/>
      <c r="AR146" s="49"/>
      <c r="AS146" s="49"/>
      <c r="AT146" s="49"/>
      <c r="AU146" s="49"/>
      <c r="AV146" s="49"/>
      <c r="AW146" s="49"/>
      <c r="AX146" s="49"/>
      <c r="AY146" s="49"/>
      <c r="AZ146" s="49"/>
      <c r="BA146" s="49"/>
      <c r="BB146" s="49"/>
      <c r="BC146" s="49"/>
      <c r="BD146" s="49"/>
      <c r="BE146" s="49"/>
      <c r="BF146" s="49"/>
      <c r="BG146" s="49"/>
      <c r="BH146" s="49"/>
      <c r="BI146" s="49"/>
      <c r="BJ146" s="49"/>
      <c r="BK146" s="49"/>
      <c r="BL146" s="49"/>
      <c r="BM146" s="49"/>
      <c r="BN146" s="49"/>
      <c r="BO146" s="49"/>
      <c r="BP146" s="49"/>
      <c r="BQ146" s="49"/>
      <c r="BR146" s="49"/>
      <c r="BS146" s="49"/>
      <c r="BT146" s="49"/>
      <c r="BU146" s="49"/>
      <c r="BV146" s="49"/>
      <c r="BW146" s="49"/>
      <c r="BX146" s="49"/>
      <c r="BY146" s="49"/>
      <c r="BZ146" s="49"/>
      <c r="CA146" s="49"/>
      <c r="CB146" s="49"/>
      <c r="CC146" s="49"/>
      <c r="CD146" s="49"/>
      <c r="CE146" s="49"/>
      <c r="CF146" s="49"/>
      <c r="CG146" s="49"/>
    </row>
    <row r="147" spans="2:85" s="39" customFormat="1">
      <c r="B147" s="53"/>
      <c r="C147" s="56"/>
      <c r="D147" s="54"/>
      <c r="E147" s="57"/>
      <c r="F147" s="58"/>
      <c r="G147" s="57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49"/>
      <c r="S147" s="49"/>
      <c r="T147" s="49"/>
      <c r="U147" s="49"/>
      <c r="V147" s="49"/>
      <c r="W147" s="49"/>
      <c r="X147" s="49"/>
      <c r="Y147" s="49"/>
      <c r="Z147" s="49"/>
      <c r="AA147" s="49"/>
      <c r="AB147" s="49"/>
      <c r="AC147" s="49"/>
      <c r="AD147" s="49"/>
      <c r="AE147" s="49"/>
      <c r="AF147" s="49"/>
      <c r="AG147" s="49"/>
      <c r="AH147" s="49"/>
      <c r="AI147" s="49"/>
      <c r="AJ147" s="49"/>
      <c r="AK147" s="49"/>
      <c r="AL147" s="49"/>
      <c r="AM147" s="49"/>
      <c r="AN147" s="49"/>
      <c r="AO147" s="49"/>
      <c r="AP147" s="49"/>
      <c r="AQ147" s="49"/>
      <c r="AR147" s="49"/>
      <c r="AS147" s="49"/>
      <c r="AT147" s="49"/>
      <c r="AU147" s="49"/>
      <c r="AV147" s="49"/>
      <c r="AW147" s="49"/>
      <c r="AX147" s="49"/>
      <c r="AY147" s="49"/>
      <c r="AZ147" s="49"/>
      <c r="BA147" s="49"/>
      <c r="BB147" s="49"/>
      <c r="BC147" s="49"/>
      <c r="BD147" s="49"/>
      <c r="BE147" s="49"/>
      <c r="BF147" s="49"/>
      <c r="BG147" s="49"/>
      <c r="BH147" s="49"/>
      <c r="BI147" s="49"/>
      <c r="BJ147" s="49"/>
      <c r="BK147" s="49"/>
      <c r="BL147" s="49"/>
      <c r="BM147" s="49"/>
      <c r="BN147" s="49"/>
      <c r="BO147" s="49"/>
      <c r="BP147" s="49"/>
      <c r="BQ147" s="49"/>
      <c r="BR147" s="49"/>
      <c r="BS147" s="49"/>
      <c r="BT147" s="49"/>
      <c r="BU147" s="49"/>
      <c r="BV147" s="49"/>
      <c r="BW147" s="49"/>
      <c r="BX147" s="49"/>
      <c r="BY147" s="49"/>
      <c r="BZ147" s="49"/>
      <c r="CA147" s="49"/>
      <c r="CB147" s="49"/>
      <c r="CC147" s="49"/>
      <c r="CD147" s="49"/>
      <c r="CE147" s="49"/>
      <c r="CF147" s="49"/>
      <c r="CG147" s="49"/>
    </row>
    <row r="148" spans="2:85" s="39" customFormat="1">
      <c r="B148" s="53"/>
      <c r="C148" s="56"/>
      <c r="D148" s="54"/>
      <c r="E148" s="57"/>
      <c r="F148" s="58"/>
      <c r="G148" s="57"/>
      <c r="H148" s="49"/>
      <c r="I148" s="49"/>
      <c r="J148" s="49"/>
      <c r="K148" s="49"/>
      <c r="L148" s="49"/>
      <c r="M148" s="49"/>
      <c r="N148" s="49"/>
      <c r="O148" s="49"/>
      <c r="P148" s="49"/>
      <c r="Q148" s="49"/>
      <c r="R148" s="49"/>
      <c r="S148" s="49"/>
      <c r="T148" s="49"/>
      <c r="U148" s="49"/>
      <c r="V148" s="49"/>
      <c r="W148" s="49"/>
      <c r="X148" s="49"/>
      <c r="Y148" s="49"/>
      <c r="Z148" s="49"/>
      <c r="AA148" s="49"/>
      <c r="AB148" s="49"/>
      <c r="AC148" s="49"/>
      <c r="AD148" s="49"/>
      <c r="AE148" s="49"/>
      <c r="AF148" s="49"/>
      <c r="AG148" s="49"/>
      <c r="AH148" s="49"/>
      <c r="AI148" s="49"/>
      <c r="AJ148" s="49"/>
      <c r="AK148" s="49"/>
      <c r="AL148" s="49"/>
      <c r="AM148" s="49"/>
      <c r="AN148" s="49"/>
      <c r="AO148" s="49"/>
      <c r="AP148" s="49"/>
      <c r="AQ148" s="49"/>
      <c r="AR148" s="49"/>
      <c r="AS148" s="49"/>
      <c r="AT148" s="49"/>
      <c r="AU148" s="49"/>
      <c r="AV148" s="49"/>
      <c r="AW148" s="49"/>
      <c r="AX148" s="49"/>
      <c r="AY148" s="49"/>
      <c r="AZ148" s="49"/>
      <c r="BA148" s="49"/>
      <c r="BB148" s="49"/>
      <c r="BC148" s="49"/>
      <c r="BD148" s="49"/>
      <c r="BE148" s="49"/>
      <c r="BF148" s="49"/>
      <c r="BG148" s="49"/>
      <c r="BH148" s="49"/>
      <c r="BI148" s="49"/>
      <c r="BJ148" s="49"/>
      <c r="BK148" s="49"/>
      <c r="BL148" s="49"/>
      <c r="BM148" s="49"/>
      <c r="BN148" s="49"/>
      <c r="BO148" s="49"/>
      <c r="BP148" s="49"/>
      <c r="BQ148" s="49"/>
      <c r="BR148" s="49"/>
      <c r="BS148" s="49"/>
      <c r="BT148" s="49"/>
      <c r="BU148" s="49"/>
      <c r="BV148" s="49"/>
      <c r="BW148" s="49"/>
      <c r="BX148" s="49"/>
      <c r="BY148" s="49"/>
      <c r="BZ148" s="49"/>
      <c r="CA148" s="49"/>
      <c r="CB148" s="49"/>
      <c r="CC148" s="49"/>
      <c r="CD148" s="49"/>
      <c r="CE148" s="49"/>
      <c r="CF148" s="49"/>
      <c r="CG148" s="49"/>
    </row>
    <row r="149" spans="2:85" s="39" customFormat="1">
      <c r="B149" s="53"/>
      <c r="C149" s="56"/>
      <c r="D149" s="54"/>
      <c r="E149" s="57"/>
      <c r="F149" s="58"/>
      <c r="G149" s="57"/>
      <c r="H149" s="49"/>
      <c r="I149" s="49"/>
      <c r="J149" s="49"/>
      <c r="K149" s="49"/>
      <c r="L149" s="49"/>
      <c r="M149" s="49"/>
      <c r="N149" s="49"/>
      <c r="O149" s="49"/>
      <c r="P149" s="49"/>
      <c r="Q149" s="49"/>
      <c r="R149" s="49"/>
      <c r="S149" s="49"/>
      <c r="T149" s="49"/>
      <c r="U149" s="49"/>
      <c r="V149" s="49"/>
      <c r="W149" s="49"/>
      <c r="X149" s="49"/>
      <c r="Y149" s="49"/>
      <c r="Z149" s="49"/>
      <c r="AA149" s="49"/>
      <c r="AB149" s="49"/>
      <c r="AC149" s="49"/>
      <c r="AD149" s="49"/>
      <c r="AE149" s="49"/>
      <c r="AF149" s="49"/>
      <c r="AG149" s="49"/>
      <c r="AH149" s="49"/>
      <c r="AI149" s="49"/>
      <c r="AJ149" s="49"/>
      <c r="AK149" s="49"/>
      <c r="AL149" s="49"/>
      <c r="AM149" s="49"/>
      <c r="AN149" s="49"/>
      <c r="AO149" s="49"/>
      <c r="AP149" s="49"/>
      <c r="AQ149" s="49"/>
      <c r="AR149" s="49"/>
      <c r="AS149" s="49"/>
      <c r="AT149" s="49"/>
      <c r="AU149" s="49"/>
      <c r="AV149" s="49"/>
      <c r="AW149" s="49"/>
      <c r="AX149" s="49"/>
      <c r="AY149" s="49"/>
      <c r="AZ149" s="49"/>
      <c r="BA149" s="49"/>
      <c r="BB149" s="49"/>
      <c r="BC149" s="49"/>
      <c r="BD149" s="49"/>
      <c r="BE149" s="49"/>
      <c r="BF149" s="49"/>
      <c r="BG149" s="49"/>
      <c r="BH149" s="49"/>
      <c r="BI149" s="49"/>
      <c r="BJ149" s="49"/>
      <c r="BK149" s="49"/>
      <c r="BL149" s="49"/>
      <c r="BM149" s="49"/>
      <c r="BN149" s="49"/>
      <c r="BO149" s="49"/>
      <c r="BP149" s="49"/>
      <c r="BQ149" s="49"/>
      <c r="BR149" s="49"/>
      <c r="BS149" s="49"/>
      <c r="BT149" s="49"/>
      <c r="BU149" s="49"/>
      <c r="BV149" s="49"/>
      <c r="BW149" s="49"/>
      <c r="BX149" s="49"/>
      <c r="BY149" s="49"/>
      <c r="BZ149" s="49"/>
      <c r="CA149" s="49"/>
      <c r="CB149" s="49"/>
      <c r="CC149" s="49"/>
      <c r="CD149" s="49"/>
      <c r="CE149" s="49"/>
      <c r="CF149" s="49"/>
      <c r="CG149" s="49"/>
    </row>
    <row r="150" spans="2:85" s="39" customFormat="1">
      <c r="B150" s="53"/>
      <c r="C150" s="56"/>
      <c r="D150" s="54"/>
      <c r="E150" s="57"/>
      <c r="F150" s="58"/>
      <c r="G150" s="57"/>
      <c r="H150" s="49"/>
      <c r="I150" s="49"/>
      <c r="J150" s="49"/>
      <c r="K150" s="49"/>
      <c r="L150" s="49"/>
      <c r="M150" s="49"/>
      <c r="N150" s="49"/>
      <c r="O150" s="49"/>
      <c r="P150" s="49"/>
      <c r="Q150" s="49"/>
      <c r="R150" s="49"/>
      <c r="S150" s="49"/>
      <c r="T150" s="49"/>
      <c r="U150" s="49"/>
      <c r="V150" s="49"/>
      <c r="W150" s="49"/>
      <c r="X150" s="49"/>
      <c r="Y150" s="49"/>
      <c r="Z150" s="49"/>
      <c r="AA150" s="49"/>
      <c r="AB150" s="49"/>
      <c r="AC150" s="49"/>
      <c r="AD150" s="49"/>
      <c r="AE150" s="49"/>
      <c r="AF150" s="49"/>
      <c r="AG150" s="49"/>
      <c r="AH150" s="49"/>
      <c r="AI150" s="49"/>
      <c r="AJ150" s="49"/>
      <c r="AK150" s="49"/>
      <c r="AL150" s="49"/>
      <c r="AM150" s="49"/>
      <c r="AN150" s="49"/>
      <c r="AO150" s="49"/>
      <c r="AP150" s="49"/>
      <c r="AQ150" s="49"/>
      <c r="AR150" s="49"/>
      <c r="AS150" s="49"/>
      <c r="AT150" s="49"/>
      <c r="AU150" s="49"/>
      <c r="AV150" s="49"/>
      <c r="AW150" s="49"/>
      <c r="AX150" s="49"/>
      <c r="AY150" s="49"/>
      <c r="AZ150" s="49"/>
      <c r="BA150" s="49"/>
      <c r="BB150" s="49"/>
      <c r="BC150" s="49"/>
      <c r="BD150" s="49"/>
      <c r="BE150" s="49"/>
      <c r="BF150" s="49"/>
      <c r="BG150" s="49"/>
      <c r="BH150" s="49"/>
      <c r="BI150" s="49"/>
      <c r="BJ150" s="49"/>
      <c r="BK150" s="49"/>
      <c r="BL150" s="49"/>
      <c r="BM150" s="49"/>
      <c r="BN150" s="49"/>
      <c r="BO150" s="49"/>
      <c r="BP150" s="49"/>
      <c r="BQ150" s="49"/>
      <c r="BR150" s="49"/>
      <c r="BS150" s="49"/>
      <c r="BT150" s="49"/>
      <c r="BU150" s="49"/>
      <c r="BV150" s="49"/>
      <c r="BW150" s="49"/>
      <c r="BX150" s="49"/>
      <c r="BY150" s="49"/>
      <c r="BZ150" s="49"/>
      <c r="CA150" s="49"/>
      <c r="CB150" s="49"/>
      <c r="CC150" s="49"/>
      <c r="CD150" s="49"/>
      <c r="CE150" s="49"/>
      <c r="CF150" s="49"/>
      <c r="CG150" s="49"/>
    </row>
    <row r="151" spans="2:85" s="39" customFormat="1">
      <c r="B151" s="53"/>
      <c r="C151" s="56"/>
      <c r="D151" s="54"/>
      <c r="E151" s="57"/>
      <c r="F151" s="58"/>
      <c r="G151" s="57"/>
      <c r="H151" s="49"/>
      <c r="I151" s="49"/>
      <c r="J151" s="49"/>
      <c r="K151" s="49"/>
      <c r="L151" s="49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49"/>
      <c r="X151" s="49"/>
      <c r="Y151" s="49"/>
      <c r="Z151" s="49"/>
      <c r="AA151" s="49"/>
      <c r="AB151" s="49"/>
      <c r="AC151" s="49"/>
      <c r="AD151" s="49"/>
      <c r="AE151" s="49"/>
      <c r="AF151" s="49"/>
      <c r="AG151" s="49"/>
      <c r="AH151" s="49"/>
      <c r="AI151" s="49"/>
      <c r="AJ151" s="49"/>
      <c r="AK151" s="49"/>
      <c r="AL151" s="49"/>
      <c r="AM151" s="49"/>
      <c r="AN151" s="49"/>
      <c r="AO151" s="49"/>
      <c r="AP151" s="49"/>
      <c r="AQ151" s="49"/>
      <c r="AR151" s="49"/>
      <c r="AS151" s="49"/>
      <c r="AT151" s="49"/>
      <c r="AU151" s="49"/>
      <c r="AV151" s="49"/>
      <c r="AW151" s="49"/>
      <c r="AX151" s="49"/>
      <c r="AY151" s="49"/>
      <c r="AZ151" s="49"/>
      <c r="BA151" s="49"/>
      <c r="BB151" s="49"/>
      <c r="BC151" s="49"/>
      <c r="BD151" s="49"/>
      <c r="BE151" s="49"/>
      <c r="BF151" s="49"/>
      <c r="BG151" s="49"/>
      <c r="BH151" s="49"/>
      <c r="BI151" s="49"/>
      <c r="BJ151" s="49"/>
      <c r="BK151" s="49"/>
      <c r="BL151" s="49"/>
      <c r="BM151" s="49"/>
      <c r="BN151" s="49"/>
      <c r="BO151" s="49"/>
      <c r="BP151" s="49"/>
      <c r="BQ151" s="49"/>
      <c r="BR151" s="49"/>
      <c r="BS151" s="49"/>
      <c r="BT151" s="49"/>
      <c r="BU151" s="49"/>
      <c r="BV151" s="49"/>
      <c r="BW151" s="49"/>
      <c r="BX151" s="49"/>
      <c r="BY151" s="49"/>
      <c r="BZ151" s="49"/>
      <c r="CA151" s="49"/>
      <c r="CB151" s="49"/>
      <c r="CC151" s="49"/>
      <c r="CD151" s="49"/>
      <c r="CE151" s="49"/>
      <c r="CF151" s="49"/>
      <c r="CG151" s="49"/>
    </row>
    <row r="152" spans="2:85" s="39" customFormat="1">
      <c r="B152" s="53"/>
      <c r="C152" s="56"/>
      <c r="D152" s="54"/>
      <c r="E152" s="57"/>
      <c r="F152" s="58"/>
      <c r="G152" s="57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49"/>
      <c r="S152" s="49"/>
      <c r="T152" s="49"/>
      <c r="U152" s="49"/>
      <c r="V152" s="49"/>
      <c r="W152" s="49"/>
      <c r="X152" s="49"/>
      <c r="Y152" s="49"/>
      <c r="Z152" s="49"/>
      <c r="AA152" s="49"/>
      <c r="AB152" s="49"/>
      <c r="AC152" s="49"/>
      <c r="AD152" s="49"/>
      <c r="AE152" s="49"/>
      <c r="AF152" s="49"/>
      <c r="AG152" s="49"/>
      <c r="AH152" s="49"/>
      <c r="AI152" s="49"/>
      <c r="AJ152" s="49"/>
      <c r="AK152" s="49"/>
      <c r="AL152" s="49"/>
      <c r="AM152" s="49"/>
      <c r="AN152" s="49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M152" s="49"/>
      <c r="BN152" s="49"/>
      <c r="BO152" s="49"/>
      <c r="BP152" s="49"/>
      <c r="BQ152" s="49"/>
      <c r="BR152" s="49"/>
      <c r="BS152" s="49"/>
      <c r="BT152" s="49"/>
      <c r="BU152" s="49"/>
      <c r="BV152" s="49"/>
      <c r="BW152" s="49"/>
      <c r="BX152" s="49"/>
      <c r="BY152" s="49"/>
      <c r="BZ152" s="49"/>
      <c r="CA152" s="49"/>
      <c r="CB152" s="49"/>
      <c r="CC152" s="49"/>
      <c r="CD152" s="49"/>
      <c r="CE152" s="49"/>
      <c r="CF152" s="49"/>
      <c r="CG152" s="49"/>
    </row>
    <row r="153" spans="2:85" s="39" customFormat="1">
      <c r="B153" s="53"/>
      <c r="C153" s="56"/>
      <c r="D153" s="54"/>
      <c r="E153" s="57"/>
      <c r="F153" s="58"/>
      <c r="G153" s="57"/>
      <c r="H153" s="49"/>
      <c r="I153" s="49"/>
      <c r="J153" s="49"/>
      <c r="K153" s="49"/>
      <c r="L153" s="49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49"/>
      <c r="X153" s="49"/>
      <c r="Y153" s="49"/>
      <c r="Z153" s="49"/>
      <c r="AA153" s="49"/>
      <c r="AB153" s="49"/>
      <c r="AC153" s="49"/>
      <c r="AD153" s="49"/>
      <c r="AE153" s="49"/>
      <c r="AF153" s="49"/>
      <c r="AG153" s="49"/>
      <c r="AH153" s="49"/>
      <c r="AI153" s="49"/>
      <c r="AJ153" s="49"/>
      <c r="AK153" s="49"/>
      <c r="AL153" s="49"/>
      <c r="AM153" s="49"/>
      <c r="AN153" s="49"/>
      <c r="AO153" s="49"/>
      <c r="AP153" s="49"/>
      <c r="AQ153" s="49"/>
      <c r="AR153" s="49"/>
      <c r="AS153" s="49"/>
      <c r="AT153" s="49"/>
      <c r="AU153" s="49"/>
      <c r="AV153" s="49"/>
      <c r="AW153" s="49"/>
      <c r="AX153" s="49"/>
      <c r="AY153" s="49"/>
      <c r="AZ153" s="49"/>
      <c r="BA153" s="49"/>
      <c r="BB153" s="49"/>
      <c r="BC153" s="49"/>
      <c r="BD153" s="49"/>
      <c r="BE153" s="49"/>
      <c r="BF153" s="49"/>
      <c r="BG153" s="49"/>
      <c r="BH153" s="49"/>
      <c r="BI153" s="49"/>
      <c r="BJ153" s="49"/>
      <c r="BK153" s="49"/>
      <c r="BL153" s="49"/>
      <c r="BM153" s="49"/>
      <c r="BN153" s="49"/>
      <c r="BO153" s="49"/>
      <c r="BP153" s="49"/>
      <c r="BQ153" s="49"/>
      <c r="BR153" s="49"/>
      <c r="BS153" s="49"/>
      <c r="BT153" s="49"/>
      <c r="BU153" s="49"/>
      <c r="BV153" s="49"/>
      <c r="BW153" s="49"/>
      <c r="BX153" s="49"/>
      <c r="BY153" s="49"/>
      <c r="BZ153" s="49"/>
      <c r="CA153" s="49"/>
      <c r="CB153" s="49"/>
      <c r="CC153" s="49"/>
      <c r="CD153" s="49"/>
      <c r="CE153" s="49"/>
      <c r="CF153" s="49"/>
      <c r="CG153" s="49"/>
    </row>
    <row r="154" spans="2:85" s="39" customFormat="1">
      <c r="B154" s="53"/>
      <c r="C154" s="56"/>
      <c r="D154" s="54"/>
      <c r="E154" s="57"/>
      <c r="F154" s="58"/>
      <c r="G154" s="57"/>
      <c r="H154" s="49"/>
      <c r="I154" s="49"/>
      <c r="J154" s="49"/>
      <c r="K154" s="49"/>
      <c r="L154" s="49"/>
      <c r="M154" s="49"/>
      <c r="N154" s="49"/>
      <c r="O154" s="49"/>
      <c r="P154" s="49"/>
      <c r="Q154" s="49"/>
      <c r="R154" s="49"/>
      <c r="S154" s="49"/>
      <c r="T154" s="49"/>
      <c r="U154" s="49"/>
      <c r="V154" s="49"/>
      <c r="W154" s="49"/>
      <c r="X154" s="49"/>
      <c r="Y154" s="49"/>
      <c r="Z154" s="49"/>
      <c r="AA154" s="49"/>
      <c r="AB154" s="49"/>
      <c r="AC154" s="49"/>
      <c r="AD154" s="49"/>
      <c r="AE154" s="49"/>
      <c r="AF154" s="49"/>
      <c r="AG154" s="49"/>
      <c r="AH154" s="49"/>
      <c r="AI154" s="49"/>
      <c r="AJ154" s="49"/>
      <c r="AK154" s="49"/>
      <c r="AL154" s="49"/>
      <c r="AM154" s="49"/>
      <c r="AN154" s="49"/>
      <c r="AO154" s="49"/>
      <c r="AP154" s="49"/>
      <c r="AQ154" s="49"/>
      <c r="AR154" s="49"/>
      <c r="AS154" s="49"/>
      <c r="AT154" s="49"/>
      <c r="AU154" s="49"/>
      <c r="AV154" s="49"/>
      <c r="AW154" s="49"/>
      <c r="AX154" s="49"/>
      <c r="AY154" s="49"/>
      <c r="AZ154" s="49"/>
      <c r="BA154" s="49"/>
      <c r="BB154" s="49"/>
      <c r="BC154" s="49"/>
      <c r="BD154" s="49"/>
      <c r="BE154" s="49"/>
      <c r="BF154" s="49"/>
      <c r="BG154" s="49"/>
      <c r="BH154" s="49"/>
      <c r="BI154" s="49"/>
      <c r="BJ154" s="49"/>
      <c r="BK154" s="49"/>
      <c r="BL154" s="49"/>
      <c r="BM154" s="49"/>
      <c r="BN154" s="49"/>
      <c r="BO154" s="49"/>
      <c r="BP154" s="49"/>
      <c r="BQ154" s="49"/>
      <c r="BR154" s="49"/>
      <c r="BS154" s="49"/>
      <c r="BT154" s="49"/>
      <c r="BU154" s="49"/>
      <c r="BV154" s="49"/>
      <c r="BW154" s="49"/>
      <c r="BX154" s="49"/>
      <c r="BY154" s="49"/>
      <c r="BZ154" s="49"/>
      <c r="CA154" s="49"/>
      <c r="CB154" s="49"/>
      <c r="CC154" s="49"/>
      <c r="CD154" s="49"/>
      <c r="CE154" s="49"/>
      <c r="CF154" s="49"/>
      <c r="CG154" s="49"/>
    </row>
    <row r="155" spans="2:85" s="39" customFormat="1">
      <c r="B155" s="53"/>
      <c r="C155" s="56"/>
      <c r="D155" s="54"/>
      <c r="E155" s="57"/>
      <c r="F155" s="58"/>
      <c r="G155" s="57"/>
      <c r="H155" s="49"/>
      <c r="I155" s="49"/>
      <c r="J155" s="49"/>
      <c r="K155" s="49"/>
      <c r="L155" s="49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49"/>
      <c r="X155" s="49"/>
      <c r="Y155" s="49"/>
      <c r="Z155" s="49"/>
      <c r="AA155" s="49"/>
      <c r="AB155" s="49"/>
      <c r="AC155" s="49"/>
      <c r="AD155" s="49"/>
      <c r="AE155" s="49"/>
      <c r="AF155" s="49"/>
      <c r="AG155" s="49"/>
      <c r="AH155" s="49"/>
      <c r="AI155" s="49"/>
      <c r="AJ155" s="49"/>
      <c r="AK155" s="49"/>
      <c r="AL155" s="49"/>
      <c r="AM155" s="49"/>
      <c r="AN155" s="49"/>
      <c r="AO155" s="49"/>
      <c r="AP155" s="49"/>
      <c r="AQ155" s="49"/>
      <c r="AR155" s="49"/>
      <c r="AS155" s="49"/>
      <c r="AT155" s="49"/>
      <c r="AU155" s="49"/>
      <c r="AV155" s="49"/>
      <c r="AW155" s="49"/>
      <c r="AX155" s="49"/>
      <c r="AY155" s="49"/>
      <c r="AZ155" s="49"/>
      <c r="BA155" s="49"/>
      <c r="BB155" s="49"/>
      <c r="BC155" s="49"/>
      <c r="BD155" s="49"/>
      <c r="BE155" s="49"/>
      <c r="BF155" s="49"/>
      <c r="BG155" s="49"/>
      <c r="BH155" s="49"/>
      <c r="BI155" s="49"/>
      <c r="BJ155" s="49"/>
      <c r="BK155" s="49"/>
      <c r="BL155" s="49"/>
      <c r="BM155" s="49"/>
      <c r="BN155" s="49"/>
      <c r="BO155" s="49"/>
      <c r="BP155" s="49"/>
      <c r="BQ155" s="49"/>
      <c r="BR155" s="49"/>
      <c r="BS155" s="49"/>
      <c r="BT155" s="49"/>
      <c r="BU155" s="49"/>
      <c r="BV155" s="49"/>
      <c r="BW155" s="49"/>
      <c r="BX155" s="49"/>
      <c r="BY155" s="49"/>
      <c r="BZ155" s="49"/>
      <c r="CA155" s="49"/>
      <c r="CB155" s="49"/>
      <c r="CC155" s="49"/>
      <c r="CD155" s="49"/>
      <c r="CE155" s="49"/>
      <c r="CF155" s="49"/>
      <c r="CG155" s="49"/>
    </row>
    <row r="156" spans="2:85" s="39" customFormat="1">
      <c r="B156" s="53"/>
      <c r="C156" s="56"/>
      <c r="D156" s="54"/>
      <c r="E156" s="57"/>
      <c r="F156" s="58"/>
      <c r="G156" s="57"/>
      <c r="H156" s="49"/>
      <c r="I156" s="49"/>
      <c r="J156" s="49"/>
      <c r="K156" s="49"/>
      <c r="L156" s="49"/>
      <c r="M156" s="49"/>
      <c r="N156" s="49"/>
      <c r="O156" s="49"/>
      <c r="P156" s="49"/>
      <c r="Q156" s="49"/>
      <c r="R156" s="49"/>
      <c r="S156" s="49"/>
      <c r="T156" s="49"/>
      <c r="U156" s="49"/>
      <c r="V156" s="49"/>
      <c r="W156" s="49"/>
      <c r="X156" s="49"/>
      <c r="Y156" s="49"/>
      <c r="Z156" s="49"/>
      <c r="AA156" s="49"/>
      <c r="AB156" s="49"/>
      <c r="AC156" s="49"/>
      <c r="AD156" s="49"/>
      <c r="AE156" s="49"/>
      <c r="AF156" s="49"/>
      <c r="AG156" s="49"/>
      <c r="AH156" s="49"/>
      <c r="AI156" s="49"/>
      <c r="AJ156" s="49"/>
      <c r="AK156" s="49"/>
      <c r="AL156" s="49"/>
      <c r="AM156" s="49"/>
      <c r="AN156" s="49"/>
      <c r="AO156" s="49"/>
      <c r="AP156" s="49"/>
      <c r="AQ156" s="49"/>
      <c r="AR156" s="49"/>
      <c r="AS156" s="49"/>
      <c r="AT156" s="49"/>
      <c r="AU156" s="49"/>
      <c r="AV156" s="49"/>
      <c r="AW156" s="49"/>
      <c r="AX156" s="49"/>
      <c r="AY156" s="49"/>
      <c r="AZ156" s="49"/>
      <c r="BA156" s="49"/>
      <c r="BB156" s="49"/>
      <c r="BC156" s="49"/>
      <c r="BD156" s="49"/>
      <c r="BE156" s="49"/>
      <c r="BF156" s="49"/>
      <c r="BG156" s="49"/>
      <c r="BH156" s="49"/>
      <c r="BI156" s="49"/>
      <c r="BJ156" s="49"/>
      <c r="BK156" s="49"/>
      <c r="BL156" s="49"/>
      <c r="BM156" s="49"/>
      <c r="BN156" s="49"/>
      <c r="BO156" s="49"/>
      <c r="BP156" s="49"/>
      <c r="BQ156" s="49"/>
      <c r="BR156" s="49"/>
      <c r="BS156" s="49"/>
      <c r="BT156" s="49"/>
      <c r="BU156" s="49"/>
      <c r="BV156" s="49"/>
      <c r="BW156" s="49"/>
      <c r="BX156" s="49"/>
      <c r="BY156" s="49"/>
      <c r="BZ156" s="49"/>
      <c r="CA156" s="49"/>
      <c r="CB156" s="49"/>
      <c r="CC156" s="49"/>
      <c r="CD156" s="49"/>
      <c r="CE156" s="49"/>
      <c r="CF156" s="49"/>
      <c r="CG156" s="49"/>
    </row>
    <row r="157" spans="2:85" s="39" customFormat="1">
      <c r="B157" s="53"/>
      <c r="C157" s="56"/>
      <c r="D157" s="54"/>
      <c r="E157" s="57"/>
      <c r="F157" s="58"/>
      <c r="G157" s="57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49"/>
      <c r="X157" s="49"/>
      <c r="Y157" s="49"/>
      <c r="Z157" s="49"/>
      <c r="AA157" s="49"/>
      <c r="AB157" s="49"/>
      <c r="AC157" s="49"/>
      <c r="AD157" s="49"/>
      <c r="AE157" s="49"/>
      <c r="AF157" s="49"/>
      <c r="AG157" s="49"/>
      <c r="AH157" s="49"/>
      <c r="AI157" s="49"/>
      <c r="AJ157" s="49"/>
      <c r="AK157" s="49"/>
      <c r="AL157" s="49"/>
      <c r="AM157" s="49"/>
      <c r="AN157" s="49"/>
      <c r="AO157" s="49"/>
      <c r="AP157" s="49"/>
      <c r="AQ157" s="49"/>
      <c r="AR157" s="49"/>
      <c r="AS157" s="49"/>
      <c r="AT157" s="49"/>
      <c r="AU157" s="49"/>
      <c r="AV157" s="49"/>
      <c r="AW157" s="49"/>
      <c r="AX157" s="49"/>
      <c r="AY157" s="49"/>
      <c r="AZ157" s="49"/>
      <c r="BA157" s="49"/>
      <c r="BB157" s="49"/>
      <c r="BC157" s="49"/>
      <c r="BD157" s="49"/>
      <c r="BE157" s="49"/>
      <c r="BF157" s="49"/>
      <c r="BG157" s="49"/>
      <c r="BH157" s="49"/>
      <c r="BI157" s="49"/>
      <c r="BJ157" s="49"/>
      <c r="BK157" s="49"/>
      <c r="BL157" s="49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49"/>
      <c r="CG157" s="49"/>
    </row>
    <row r="158" spans="2:85" s="39" customFormat="1">
      <c r="B158" s="53"/>
      <c r="C158" s="56"/>
      <c r="D158" s="54"/>
      <c r="E158" s="57"/>
      <c r="F158" s="58"/>
      <c r="G158" s="57"/>
      <c r="H158" s="49"/>
      <c r="I158" s="49"/>
      <c r="J158" s="49"/>
      <c r="K158" s="49"/>
      <c r="L158" s="49"/>
      <c r="M158" s="49"/>
      <c r="N158" s="49"/>
      <c r="O158" s="49"/>
      <c r="P158" s="49"/>
      <c r="Q158" s="49"/>
      <c r="R158" s="49"/>
      <c r="S158" s="49"/>
      <c r="T158" s="49"/>
      <c r="U158" s="49"/>
      <c r="V158" s="49"/>
      <c r="W158" s="49"/>
      <c r="X158" s="49"/>
      <c r="Y158" s="49"/>
      <c r="Z158" s="49"/>
      <c r="AA158" s="49"/>
      <c r="AB158" s="49"/>
      <c r="AC158" s="49"/>
      <c r="AD158" s="49"/>
      <c r="AE158" s="49"/>
      <c r="AF158" s="49"/>
      <c r="AG158" s="49"/>
      <c r="AH158" s="49"/>
      <c r="AI158" s="49"/>
      <c r="AJ158" s="49"/>
      <c r="AK158" s="49"/>
      <c r="AL158" s="49"/>
      <c r="AM158" s="49"/>
      <c r="AN158" s="49"/>
      <c r="AO158" s="49"/>
      <c r="AP158" s="49"/>
      <c r="AQ158" s="49"/>
      <c r="AR158" s="49"/>
      <c r="AS158" s="49"/>
      <c r="AT158" s="49"/>
      <c r="AU158" s="49"/>
      <c r="AV158" s="49"/>
      <c r="AW158" s="49"/>
      <c r="AX158" s="49"/>
      <c r="AY158" s="49"/>
      <c r="AZ158" s="49"/>
      <c r="BA158" s="49"/>
      <c r="BB158" s="49"/>
      <c r="BC158" s="49"/>
      <c r="BD158" s="49"/>
      <c r="BE158" s="49"/>
      <c r="BF158" s="49"/>
      <c r="BG158" s="49"/>
      <c r="BH158" s="49"/>
      <c r="BI158" s="49"/>
      <c r="BJ158" s="49"/>
      <c r="BK158" s="49"/>
      <c r="BL158" s="49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49"/>
      <c r="CG158" s="49"/>
    </row>
    <row r="159" spans="2:85" s="39" customFormat="1">
      <c r="B159" s="53"/>
      <c r="C159" s="56"/>
      <c r="D159" s="54"/>
      <c r="E159" s="57"/>
      <c r="F159" s="58"/>
      <c r="G159" s="57"/>
      <c r="H159" s="49"/>
      <c r="I159" s="49"/>
      <c r="J159" s="49"/>
      <c r="K159" s="49"/>
      <c r="L159" s="49"/>
      <c r="M159" s="49"/>
      <c r="N159" s="49"/>
      <c r="O159" s="49"/>
      <c r="P159" s="49"/>
      <c r="Q159" s="49"/>
      <c r="R159" s="49"/>
      <c r="S159" s="49"/>
      <c r="T159" s="49"/>
      <c r="U159" s="49"/>
      <c r="V159" s="49"/>
      <c r="W159" s="49"/>
      <c r="X159" s="49"/>
      <c r="Y159" s="49"/>
      <c r="Z159" s="49"/>
      <c r="AA159" s="49"/>
      <c r="AB159" s="49"/>
      <c r="AC159" s="49"/>
      <c r="AD159" s="49"/>
      <c r="AE159" s="49"/>
      <c r="AF159" s="49"/>
      <c r="AG159" s="49"/>
      <c r="AH159" s="49"/>
      <c r="AI159" s="49"/>
      <c r="AJ159" s="49"/>
      <c r="AK159" s="49"/>
      <c r="AL159" s="49"/>
      <c r="AM159" s="49"/>
      <c r="AN159" s="49"/>
      <c r="AO159" s="49"/>
      <c r="AP159" s="49"/>
      <c r="AQ159" s="49"/>
      <c r="AR159" s="49"/>
      <c r="AS159" s="49"/>
      <c r="AT159" s="49"/>
      <c r="AU159" s="49"/>
      <c r="AV159" s="49"/>
      <c r="AW159" s="49"/>
      <c r="AX159" s="49"/>
      <c r="AY159" s="49"/>
      <c r="AZ159" s="49"/>
      <c r="BA159" s="49"/>
      <c r="BB159" s="49"/>
      <c r="BC159" s="49"/>
      <c r="BD159" s="49"/>
      <c r="BE159" s="49"/>
      <c r="BF159" s="49"/>
      <c r="BG159" s="49"/>
      <c r="BH159" s="49"/>
      <c r="BI159" s="49"/>
      <c r="BJ159" s="49"/>
      <c r="BK159" s="49"/>
      <c r="BL159" s="49"/>
      <c r="BM159" s="49"/>
      <c r="BN159" s="49"/>
      <c r="BO159" s="49"/>
      <c r="BP159" s="49"/>
      <c r="BQ159" s="49"/>
      <c r="BR159" s="49"/>
      <c r="BS159" s="49"/>
      <c r="BT159" s="49"/>
      <c r="BU159" s="49"/>
      <c r="BV159" s="49"/>
      <c r="BW159" s="49"/>
      <c r="BX159" s="49"/>
      <c r="BY159" s="49"/>
      <c r="BZ159" s="49"/>
      <c r="CA159" s="49"/>
      <c r="CB159" s="49"/>
      <c r="CC159" s="49"/>
      <c r="CD159" s="49"/>
      <c r="CE159" s="49"/>
      <c r="CF159" s="49"/>
      <c r="CG159" s="49"/>
    </row>
    <row r="160" spans="2:85" s="39" customFormat="1">
      <c r="B160" s="53"/>
      <c r="C160" s="56"/>
      <c r="D160" s="54"/>
      <c r="E160" s="57"/>
      <c r="F160" s="58"/>
      <c r="G160" s="57"/>
      <c r="H160" s="49"/>
      <c r="I160" s="49"/>
      <c r="J160" s="49"/>
      <c r="K160" s="49"/>
      <c r="L160" s="49"/>
      <c r="M160" s="49"/>
      <c r="N160" s="49"/>
      <c r="O160" s="49"/>
      <c r="P160" s="49"/>
      <c r="Q160" s="49"/>
      <c r="R160" s="49"/>
      <c r="S160" s="49"/>
      <c r="T160" s="49"/>
      <c r="U160" s="49"/>
      <c r="V160" s="49"/>
      <c r="W160" s="49"/>
      <c r="X160" s="49"/>
      <c r="Y160" s="49"/>
      <c r="Z160" s="49"/>
      <c r="AA160" s="49"/>
      <c r="AB160" s="49"/>
      <c r="AC160" s="49"/>
      <c r="AD160" s="49"/>
      <c r="AE160" s="49"/>
      <c r="AF160" s="49"/>
      <c r="AG160" s="49"/>
      <c r="AH160" s="49"/>
      <c r="AI160" s="49"/>
      <c r="AJ160" s="49"/>
      <c r="AK160" s="49"/>
      <c r="AL160" s="49"/>
      <c r="AM160" s="49"/>
      <c r="AN160" s="49"/>
      <c r="AO160" s="49"/>
      <c r="AP160" s="49"/>
      <c r="AQ160" s="49"/>
      <c r="AR160" s="49"/>
      <c r="AS160" s="49"/>
      <c r="AT160" s="49"/>
      <c r="AU160" s="49"/>
      <c r="AV160" s="49"/>
      <c r="AW160" s="49"/>
      <c r="AX160" s="49"/>
      <c r="AY160" s="49"/>
      <c r="AZ160" s="49"/>
      <c r="BA160" s="49"/>
      <c r="BB160" s="49"/>
      <c r="BC160" s="49"/>
      <c r="BD160" s="49"/>
      <c r="BE160" s="49"/>
      <c r="BF160" s="49"/>
      <c r="BG160" s="49"/>
      <c r="BH160" s="49"/>
      <c r="BI160" s="49"/>
      <c r="BJ160" s="49"/>
      <c r="BK160" s="49"/>
      <c r="BL160" s="49"/>
      <c r="BM160" s="49"/>
      <c r="BN160" s="49"/>
      <c r="BO160" s="49"/>
      <c r="BP160" s="49"/>
      <c r="BQ160" s="49"/>
      <c r="BR160" s="49"/>
      <c r="BS160" s="49"/>
      <c r="BT160" s="49"/>
      <c r="BU160" s="49"/>
      <c r="BV160" s="49"/>
      <c r="BW160" s="49"/>
      <c r="BX160" s="49"/>
      <c r="BY160" s="49"/>
      <c r="BZ160" s="49"/>
      <c r="CA160" s="49"/>
      <c r="CB160" s="49"/>
      <c r="CC160" s="49"/>
      <c r="CD160" s="49"/>
      <c r="CE160" s="49"/>
      <c r="CF160" s="49"/>
      <c r="CG160" s="49"/>
    </row>
    <row r="161" spans="2:85" s="39" customFormat="1">
      <c r="B161" s="53"/>
      <c r="C161" s="56"/>
      <c r="D161" s="54"/>
      <c r="E161" s="57"/>
      <c r="F161" s="58"/>
      <c r="G161" s="57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49"/>
      <c r="T161" s="49"/>
      <c r="U161" s="49"/>
      <c r="V161" s="49"/>
      <c r="W161" s="49"/>
      <c r="X161" s="49"/>
      <c r="Y161" s="49"/>
      <c r="Z161" s="49"/>
      <c r="AA161" s="49"/>
      <c r="AB161" s="49"/>
      <c r="AC161" s="49"/>
      <c r="AD161" s="49"/>
      <c r="AE161" s="49"/>
      <c r="AF161" s="49"/>
      <c r="AG161" s="49"/>
      <c r="AH161" s="49"/>
      <c r="AI161" s="49"/>
      <c r="AJ161" s="49"/>
      <c r="AK161" s="49"/>
      <c r="AL161" s="49"/>
      <c r="AM161" s="49"/>
      <c r="AN161" s="49"/>
      <c r="AO161" s="49"/>
      <c r="AP161" s="49"/>
      <c r="AQ161" s="49"/>
      <c r="AR161" s="49"/>
      <c r="AS161" s="49"/>
      <c r="AT161" s="49"/>
      <c r="AU161" s="49"/>
      <c r="AV161" s="49"/>
      <c r="AW161" s="49"/>
      <c r="AX161" s="49"/>
      <c r="AY161" s="49"/>
      <c r="AZ161" s="49"/>
      <c r="BA161" s="49"/>
      <c r="BB161" s="49"/>
      <c r="BC161" s="49"/>
      <c r="BD161" s="49"/>
      <c r="BE161" s="49"/>
      <c r="BF161" s="49"/>
      <c r="BG161" s="49"/>
      <c r="BH161" s="49"/>
      <c r="BI161" s="49"/>
      <c r="BJ161" s="49"/>
      <c r="BK161" s="49"/>
      <c r="BL161" s="49"/>
      <c r="BM161" s="49"/>
      <c r="BN161" s="49"/>
      <c r="BO161" s="49"/>
      <c r="BP161" s="49"/>
      <c r="BQ161" s="49"/>
      <c r="BR161" s="49"/>
      <c r="BS161" s="49"/>
      <c r="BT161" s="49"/>
      <c r="BU161" s="49"/>
      <c r="BV161" s="49"/>
      <c r="BW161" s="49"/>
      <c r="BX161" s="49"/>
      <c r="BY161" s="49"/>
      <c r="BZ161" s="49"/>
      <c r="CA161" s="49"/>
      <c r="CB161" s="49"/>
      <c r="CC161" s="49"/>
      <c r="CD161" s="49"/>
      <c r="CE161" s="49"/>
      <c r="CF161" s="49"/>
      <c r="CG161" s="49"/>
    </row>
    <row r="162" spans="2:85" s="39" customFormat="1">
      <c r="B162" s="53"/>
      <c r="C162" s="56"/>
      <c r="D162" s="54"/>
      <c r="E162" s="57"/>
      <c r="F162" s="58"/>
      <c r="G162" s="57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49"/>
      <c r="S162" s="49"/>
      <c r="T162" s="49"/>
      <c r="U162" s="49"/>
      <c r="V162" s="49"/>
      <c r="W162" s="49"/>
      <c r="X162" s="49"/>
      <c r="Y162" s="49"/>
      <c r="Z162" s="49"/>
      <c r="AA162" s="49"/>
      <c r="AB162" s="49"/>
      <c r="AC162" s="49"/>
      <c r="AD162" s="49"/>
      <c r="AE162" s="49"/>
      <c r="AF162" s="49"/>
      <c r="AG162" s="49"/>
      <c r="AH162" s="49"/>
      <c r="AI162" s="49"/>
      <c r="AJ162" s="49"/>
      <c r="AK162" s="49"/>
      <c r="AL162" s="49"/>
      <c r="AM162" s="49"/>
      <c r="AN162" s="49"/>
      <c r="AO162" s="49"/>
      <c r="AP162" s="49"/>
      <c r="AQ162" s="49"/>
      <c r="AR162" s="49"/>
      <c r="AS162" s="49"/>
      <c r="AT162" s="49"/>
      <c r="AU162" s="49"/>
      <c r="AV162" s="49"/>
      <c r="AW162" s="49"/>
      <c r="AX162" s="49"/>
      <c r="AY162" s="49"/>
      <c r="AZ162" s="49"/>
      <c r="BA162" s="49"/>
      <c r="BB162" s="49"/>
      <c r="BC162" s="49"/>
      <c r="BD162" s="49"/>
      <c r="BE162" s="49"/>
      <c r="BF162" s="49"/>
      <c r="BG162" s="49"/>
      <c r="BH162" s="49"/>
      <c r="BI162" s="49"/>
      <c r="BJ162" s="49"/>
      <c r="BK162" s="49"/>
      <c r="BL162" s="49"/>
      <c r="BM162" s="49"/>
      <c r="BN162" s="49"/>
      <c r="BO162" s="49"/>
      <c r="BP162" s="49"/>
      <c r="BQ162" s="49"/>
      <c r="BR162" s="49"/>
      <c r="BS162" s="49"/>
      <c r="BT162" s="49"/>
      <c r="BU162" s="49"/>
      <c r="BV162" s="49"/>
      <c r="BW162" s="49"/>
      <c r="BX162" s="49"/>
      <c r="BY162" s="49"/>
      <c r="BZ162" s="49"/>
      <c r="CA162" s="49"/>
      <c r="CB162" s="49"/>
      <c r="CC162" s="49"/>
      <c r="CD162" s="49"/>
      <c r="CE162" s="49"/>
      <c r="CF162" s="49"/>
      <c r="CG162" s="49"/>
    </row>
    <row r="163" spans="2:85" s="39" customFormat="1">
      <c r="B163" s="53"/>
      <c r="C163" s="56"/>
      <c r="D163" s="54"/>
      <c r="E163" s="57"/>
      <c r="F163" s="58"/>
      <c r="G163" s="57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49"/>
      <c r="BF163" s="49"/>
      <c r="BG163" s="49"/>
      <c r="BH163" s="49"/>
      <c r="BI163" s="49"/>
      <c r="BJ163" s="49"/>
      <c r="BK163" s="49"/>
      <c r="BL163" s="49"/>
      <c r="BM163" s="49"/>
      <c r="BN163" s="49"/>
      <c r="BO163" s="49"/>
      <c r="BP163" s="49"/>
      <c r="BQ163" s="49"/>
      <c r="BR163" s="49"/>
      <c r="BS163" s="49"/>
      <c r="BT163" s="49"/>
      <c r="BU163" s="49"/>
      <c r="BV163" s="49"/>
      <c r="BW163" s="49"/>
      <c r="BX163" s="49"/>
      <c r="BY163" s="49"/>
      <c r="BZ163" s="49"/>
      <c r="CA163" s="49"/>
      <c r="CB163" s="49"/>
      <c r="CC163" s="49"/>
      <c r="CD163" s="49"/>
      <c r="CE163" s="49"/>
      <c r="CF163" s="49"/>
      <c r="CG163" s="49"/>
    </row>
    <row r="164" spans="2:85" s="39" customFormat="1">
      <c r="B164" s="53"/>
      <c r="C164" s="56"/>
      <c r="D164" s="54"/>
      <c r="E164" s="57"/>
      <c r="F164" s="58"/>
      <c r="G164" s="57"/>
      <c r="H164" s="49"/>
      <c r="I164" s="49"/>
      <c r="J164" s="49"/>
      <c r="K164" s="49"/>
      <c r="L164" s="49"/>
      <c r="M164" s="49"/>
      <c r="N164" s="49"/>
      <c r="O164" s="49"/>
      <c r="P164" s="49"/>
      <c r="Q164" s="49"/>
      <c r="R164" s="49"/>
      <c r="S164" s="49"/>
      <c r="T164" s="49"/>
      <c r="U164" s="49"/>
      <c r="V164" s="49"/>
      <c r="W164" s="49"/>
      <c r="X164" s="49"/>
      <c r="Y164" s="49"/>
      <c r="Z164" s="49"/>
      <c r="AA164" s="49"/>
      <c r="AB164" s="49"/>
      <c r="AC164" s="49"/>
      <c r="AD164" s="49"/>
      <c r="AE164" s="49"/>
      <c r="AF164" s="49"/>
      <c r="AG164" s="49"/>
      <c r="AH164" s="49"/>
      <c r="AI164" s="49"/>
      <c r="AJ164" s="49"/>
      <c r="AK164" s="49"/>
      <c r="AL164" s="49"/>
      <c r="AM164" s="49"/>
      <c r="AN164" s="49"/>
      <c r="AO164" s="49"/>
      <c r="AP164" s="49"/>
      <c r="AQ164" s="49"/>
      <c r="AR164" s="49"/>
      <c r="AS164" s="49"/>
      <c r="AT164" s="49"/>
      <c r="AU164" s="49"/>
      <c r="AV164" s="49"/>
      <c r="AW164" s="49"/>
      <c r="AX164" s="49"/>
      <c r="AY164" s="49"/>
      <c r="AZ164" s="49"/>
      <c r="BA164" s="49"/>
      <c r="BB164" s="49"/>
      <c r="BC164" s="49"/>
      <c r="BD164" s="49"/>
      <c r="BE164" s="49"/>
      <c r="BF164" s="49"/>
      <c r="BG164" s="49"/>
      <c r="BH164" s="49"/>
      <c r="BI164" s="49"/>
      <c r="BJ164" s="49"/>
      <c r="BK164" s="49"/>
      <c r="BL164" s="49"/>
      <c r="BM164" s="49"/>
      <c r="BN164" s="49"/>
      <c r="BO164" s="49"/>
      <c r="BP164" s="49"/>
      <c r="BQ164" s="49"/>
      <c r="BR164" s="49"/>
      <c r="BS164" s="49"/>
      <c r="BT164" s="49"/>
      <c r="BU164" s="49"/>
      <c r="BV164" s="49"/>
      <c r="BW164" s="49"/>
      <c r="BX164" s="49"/>
      <c r="BY164" s="49"/>
      <c r="BZ164" s="49"/>
      <c r="CA164" s="49"/>
      <c r="CB164" s="49"/>
      <c r="CC164" s="49"/>
      <c r="CD164" s="49"/>
      <c r="CE164" s="49"/>
      <c r="CF164" s="49"/>
      <c r="CG164" s="49"/>
    </row>
    <row r="165" spans="2:85" s="39" customFormat="1">
      <c r="B165" s="53"/>
      <c r="C165" s="56"/>
      <c r="D165" s="54"/>
      <c r="E165" s="57"/>
      <c r="F165" s="58"/>
      <c r="G165" s="57"/>
      <c r="H165" s="49"/>
      <c r="I165" s="49"/>
      <c r="J165" s="49"/>
      <c r="K165" s="49"/>
      <c r="L165" s="49"/>
      <c r="M165" s="49"/>
      <c r="N165" s="49"/>
      <c r="O165" s="49"/>
      <c r="P165" s="49"/>
      <c r="Q165" s="49"/>
      <c r="R165" s="49"/>
      <c r="S165" s="49"/>
      <c r="T165" s="49"/>
      <c r="U165" s="49"/>
      <c r="V165" s="49"/>
      <c r="W165" s="49"/>
      <c r="X165" s="49"/>
      <c r="Y165" s="49"/>
      <c r="Z165" s="49"/>
      <c r="AA165" s="49"/>
      <c r="AB165" s="49"/>
      <c r="AC165" s="49"/>
      <c r="AD165" s="49"/>
      <c r="AE165" s="49"/>
      <c r="AF165" s="49"/>
      <c r="AG165" s="49"/>
      <c r="AH165" s="49"/>
      <c r="AI165" s="49"/>
      <c r="AJ165" s="49"/>
      <c r="AK165" s="49"/>
      <c r="AL165" s="49"/>
      <c r="AM165" s="49"/>
      <c r="AN165" s="49"/>
      <c r="AO165" s="49"/>
      <c r="AP165" s="49"/>
      <c r="AQ165" s="49"/>
      <c r="AR165" s="49"/>
      <c r="AS165" s="49"/>
      <c r="AT165" s="49"/>
      <c r="AU165" s="49"/>
      <c r="AV165" s="49"/>
      <c r="AW165" s="49"/>
      <c r="AX165" s="49"/>
      <c r="AY165" s="49"/>
      <c r="AZ165" s="49"/>
      <c r="BA165" s="49"/>
      <c r="BB165" s="49"/>
      <c r="BC165" s="49"/>
      <c r="BD165" s="49"/>
      <c r="BE165" s="49"/>
      <c r="BF165" s="49"/>
      <c r="BG165" s="49"/>
      <c r="BH165" s="49"/>
      <c r="BI165" s="49"/>
      <c r="BJ165" s="49"/>
      <c r="BK165" s="49"/>
      <c r="BL165" s="49"/>
      <c r="BM165" s="49"/>
      <c r="BN165" s="49"/>
      <c r="BO165" s="49"/>
      <c r="BP165" s="49"/>
      <c r="BQ165" s="49"/>
      <c r="BR165" s="49"/>
      <c r="BS165" s="49"/>
      <c r="BT165" s="49"/>
      <c r="BU165" s="49"/>
      <c r="BV165" s="49"/>
      <c r="BW165" s="49"/>
      <c r="BX165" s="49"/>
      <c r="BY165" s="49"/>
      <c r="BZ165" s="49"/>
      <c r="CA165" s="49"/>
      <c r="CB165" s="49"/>
      <c r="CC165" s="49"/>
      <c r="CD165" s="49"/>
      <c r="CE165" s="49"/>
      <c r="CF165" s="49"/>
      <c r="CG165" s="49"/>
    </row>
    <row r="166" spans="2:85" s="39" customFormat="1">
      <c r="B166" s="53"/>
      <c r="C166" s="56"/>
      <c r="D166" s="54"/>
      <c r="E166" s="57"/>
      <c r="F166" s="58"/>
      <c r="G166" s="57"/>
      <c r="H166" s="49"/>
      <c r="I166" s="49"/>
      <c r="J166" s="49"/>
      <c r="K166" s="49"/>
      <c r="L166" s="49"/>
      <c r="M166" s="49"/>
      <c r="N166" s="49"/>
      <c r="O166" s="49"/>
      <c r="P166" s="49"/>
      <c r="Q166" s="49"/>
      <c r="R166" s="49"/>
      <c r="S166" s="49"/>
      <c r="T166" s="49"/>
      <c r="U166" s="49"/>
      <c r="V166" s="49"/>
      <c r="W166" s="49"/>
      <c r="X166" s="49"/>
      <c r="Y166" s="49"/>
      <c r="Z166" s="49"/>
      <c r="AA166" s="49"/>
      <c r="AB166" s="49"/>
      <c r="AC166" s="49"/>
      <c r="AD166" s="49"/>
      <c r="AE166" s="49"/>
      <c r="AF166" s="49"/>
      <c r="AG166" s="49"/>
      <c r="AH166" s="49"/>
      <c r="AI166" s="49"/>
      <c r="AJ166" s="49"/>
      <c r="AK166" s="49"/>
      <c r="AL166" s="49"/>
      <c r="AM166" s="49"/>
      <c r="AN166" s="49"/>
      <c r="AO166" s="49"/>
      <c r="AP166" s="49"/>
      <c r="AQ166" s="49"/>
      <c r="AR166" s="49"/>
      <c r="AS166" s="49"/>
      <c r="AT166" s="49"/>
      <c r="AU166" s="49"/>
      <c r="AV166" s="49"/>
      <c r="AW166" s="49"/>
      <c r="AX166" s="49"/>
      <c r="AY166" s="49"/>
      <c r="AZ166" s="49"/>
      <c r="BA166" s="49"/>
      <c r="BB166" s="49"/>
      <c r="BC166" s="49"/>
      <c r="BD166" s="49"/>
      <c r="BE166" s="49"/>
      <c r="BF166" s="49"/>
      <c r="BG166" s="49"/>
      <c r="BH166" s="49"/>
      <c r="BI166" s="49"/>
      <c r="BJ166" s="49"/>
      <c r="BK166" s="49"/>
      <c r="BL166" s="49"/>
      <c r="BM166" s="49"/>
      <c r="BN166" s="49"/>
      <c r="BO166" s="49"/>
      <c r="BP166" s="49"/>
      <c r="BQ166" s="49"/>
      <c r="BR166" s="49"/>
      <c r="BS166" s="49"/>
      <c r="BT166" s="49"/>
      <c r="BU166" s="49"/>
      <c r="BV166" s="49"/>
      <c r="BW166" s="49"/>
      <c r="BX166" s="49"/>
      <c r="BY166" s="49"/>
      <c r="BZ166" s="49"/>
      <c r="CA166" s="49"/>
      <c r="CB166" s="49"/>
      <c r="CC166" s="49"/>
      <c r="CD166" s="49"/>
      <c r="CE166" s="49"/>
      <c r="CF166" s="49"/>
      <c r="CG166" s="49"/>
    </row>
    <row r="167" spans="2:85" s="39" customFormat="1">
      <c r="B167" s="53"/>
      <c r="C167" s="56"/>
      <c r="D167" s="54"/>
      <c r="E167" s="57"/>
      <c r="F167" s="58"/>
      <c r="G167" s="57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49"/>
      <c r="S167" s="49"/>
      <c r="T167" s="49"/>
      <c r="U167" s="49"/>
      <c r="V167" s="49"/>
      <c r="W167" s="49"/>
      <c r="X167" s="49"/>
      <c r="Y167" s="49"/>
      <c r="Z167" s="49"/>
      <c r="AA167" s="49"/>
      <c r="AB167" s="49"/>
      <c r="AC167" s="49"/>
      <c r="AD167" s="49"/>
      <c r="AE167" s="49"/>
      <c r="AF167" s="49"/>
      <c r="AG167" s="49"/>
      <c r="AH167" s="49"/>
      <c r="AI167" s="49"/>
      <c r="AJ167" s="49"/>
      <c r="AK167" s="49"/>
      <c r="AL167" s="49"/>
      <c r="AM167" s="49"/>
      <c r="AN167" s="49"/>
      <c r="AO167" s="49"/>
      <c r="AP167" s="49"/>
      <c r="AQ167" s="49"/>
      <c r="AR167" s="49"/>
      <c r="AS167" s="49"/>
      <c r="AT167" s="49"/>
      <c r="AU167" s="49"/>
      <c r="AV167" s="49"/>
      <c r="AW167" s="49"/>
      <c r="AX167" s="49"/>
      <c r="AY167" s="49"/>
      <c r="AZ167" s="49"/>
      <c r="BA167" s="49"/>
      <c r="BB167" s="49"/>
      <c r="BC167" s="49"/>
      <c r="BD167" s="49"/>
      <c r="BE167" s="49"/>
      <c r="BF167" s="49"/>
      <c r="BG167" s="49"/>
      <c r="BH167" s="49"/>
      <c r="BI167" s="49"/>
      <c r="BJ167" s="49"/>
      <c r="BK167" s="49"/>
      <c r="BL167" s="49"/>
      <c r="BM167" s="49"/>
      <c r="BN167" s="49"/>
      <c r="BO167" s="49"/>
      <c r="BP167" s="49"/>
      <c r="BQ167" s="49"/>
      <c r="BR167" s="49"/>
      <c r="BS167" s="49"/>
      <c r="BT167" s="49"/>
      <c r="BU167" s="49"/>
      <c r="BV167" s="49"/>
      <c r="BW167" s="49"/>
      <c r="BX167" s="49"/>
      <c r="BY167" s="49"/>
      <c r="BZ167" s="49"/>
      <c r="CA167" s="49"/>
      <c r="CB167" s="49"/>
      <c r="CC167" s="49"/>
      <c r="CD167" s="49"/>
      <c r="CE167" s="49"/>
      <c r="CF167" s="49"/>
      <c r="CG167" s="49"/>
    </row>
    <row r="168" spans="2:85" s="39" customFormat="1">
      <c r="B168" s="53"/>
      <c r="C168" s="56"/>
      <c r="D168" s="54"/>
      <c r="E168" s="57"/>
      <c r="F168" s="58"/>
      <c r="G168" s="57"/>
      <c r="H168" s="49"/>
      <c r="I168" s="49"/>
      <c r="J168" s="49"/>
      <c r="K168" s="49"/>
      <c r="L168" s="49"/>
      <c r="M168" s="49"/>
      <c r="N168" s="49"/>
      <c r="O168" s="49"/>
      <c r="P168" s="49"/>
      <c r="Q168" s="49"/>
      <c r="R168" s="49"/>
      <c r="S168" s="49"/>
      <c r="T168" s="49"/>
      <c r="U168" s="49"/>
      <c r="V168" s="49"/>
      <c r="W168" s="49"/>
      <c r="X168" s="49"/>
      <c r="Y168" s="49"/>
      <c r="Z168" s="49"/>
      <c r="AA168" s="49"/>
      <c r="AB168" s="49"/>
      <c r="AC168" s="49"/>
      <c r="AD168" s="49"/>
      <c r="AE168" s="49"/>
      <c r="AF168" s="49"/>
      <c r="AG168" s="49"/>
      <c r="AH168" s="49"/>
      <c r="AI168" s="49"/>
      <c r="AJ168" s="49"/>
      <c r="AK168" s="49"/>
      <c r="AL168" s="49"/>
      <c r="AM168" s="49"/>
      <c r="AN168" s="49"/>
      <c r="AO168" s="49"/>
      <c r="AP168" s="49"/>
      <c r="AQ168" s="49"/>
      <c r="AR168" s="49"/>
      <c r="AS168" s="49"/>
      <c r="AT168" s="49"/>
      <c r="AU168" s="49"/>
      <c r="AV168" s="49"/>
      <c r="AW168" s="49"/>
      <c r="AX168" s="49"/>
      <c r="AY168" s="49"/>
      <c r="AZ168" s="49"/>
      <c r="BA168" s="49"/>
      <c r="BB168" s="49"/>
      <c r="BC168" s="49"/>
      <c r="BD168" s="49"/>
      <c r="BE168" s="49"/>
      <c r="BF168" s="49"/>
      <c r="BG168" s="49"/>
      <c r="BH168" s="49"/>
      <c r="BI168" s="49"/>
      <c r="BJ168" s="49"/>
      <c r="BK168" s="49"/>
      <c r="BL168" s="49"/>
      <c r="BM168" s="49"/>
      <c r="BN168" s="49"/>
      <c r="BO168" s="49"/>
      <c r="BP168" s="49"/>
      <c r="BQ168" s="49"/>
      <c r="BR168" s="49"/>
      <c r="BS168" s="49"/>
      <c r="BT168" s="49"/>
      <c r="BU168" s="49"/>
      <c r="BV168" s="49"/>
      <c r="BW168" s="49"/>
      <c r="BX168" s="49"/>
      <c r="BY168" s="49"/>
      <c r="BZ168" s="49"/>
      <c r="CA168" s="49"/>
      <c r="CB168" s="49"/>
      <c r="CC168" s="49"/>
      <c r="CD168" s="49"/>
      <c r="CE168" s="49"/>
      <c r="CF168" s="49"/>
      <c r="CG168" s="49"/>
    </row>
    <row r="169" spans="2:85" s="39" customFormat="1">
      <c r="B169" s="53"/>
      <c r="C169" s="56"/>
      <c r="D169" s="54"/>
      <c r="E169" s="57"/>
      <c r="F169" s="58"/>
      <c r="G169" s="57"/>
      <c r="H169" s="49"/>
      <c r="I169" s="49"/>
      <c r="J169" s="49"/>
      <c r="K169" s="49"/>
      <c r="L169" s="49"/>
      <c r="M169" s="49"/>
      <c r="N169" s="49"/>
      <c r="O169" s="49"/>
      <c r="P169" s="49"/>
      <c r="Q169" s="49"/>
      <c r="R169" s="49"/>
      <c r="S169" s="49"/>
      <c r="T169" s="49"/>
      <c r="U169" s="49"/>
      <c r="V169" s="49"/>
      <c r="W169" s="49"/>
      <c r="X169" s="49"/>
      <c r="Y169" s="49"/>
      <c r="Z169" s="49"/>
      <c r="AA169" s="49"/>
      <c r="AB169" s="49"/>
      <c r="AC169" s="49"/>
      <c r="AD169" s="49"/>
      <c r="AE169" s="49"/>
      <c r="AF169" s="49"/>
      <c r="AG169" s="49"/>
      <c r="AH169" s="49"/>
      <c r="AI169" s="49"/>
      <c r="AJ169" s="49"/>
      <c r="AK169" s="49"/>
      <c r="AL169" s="49"/>
      <c r="AM169" s="49"/>
      <c r="AN169" s="49"/>
      <c r="AO169" s="49"/>
      <c r="AP169" s="49"/>
      <c r="AQ169" s="49"/>
      <c r="AR169" s="49"/>
      <c r="AS169" s="49"/>
      <c r="AT169" s="49"/>
      <c r="AU169" s="49"/>
      <c r="AV169" s="49"/>
      <c r="AW169" s="49"/>
      <c r="AX169" s="49"/>
      <c r="AY169" s="49"/>
      <c r="AZ169" s="49"/>
      <c r="BA169" s="49"/>
      <c r="BB169" s="49"/>
      <c r="BC169" s="49"/>
      <c r="BD169" s="49"/>
      <c r="BE169" s="49"/>
      <c r="BF169" s="49"/>
      <c r="BG169" s="49"/>
      <c r="BH169" s="49"/>
      <c r="BI169" s="49"/>
      <c r="BJ169" s="49"/>
      <c r="BK169" s="49"/>
      <c r="BL169" s="49"/>
      <c r="BM169" s="49"/>
      <c r="BN169" s="49"/>
      <c r="BO169" s="49"/>
      <c r="BP169" s="49"/>
      <c r="BQ169" s="49"/>
      <c r="BR169" s="49"/>
      <c r="BS169" s="49"/>
      <c r="BT169" s="49"/>
      <c r="BU169" s="49"/>
      <c r="BV169" s="49"/>
      <c r="BW169" s="49"/>
      <c r="BX169" s="49"/>
      <c r="BY169" s="49"/>
      <c r="BZ169" s="49"/>
      <c r="CA169" s="49"/>
      <c r="CB169" s="49"/>
      <c r="CC169" s="49"/>
      <c r="CD169" s="49"/>
      <c r="CE169" s="49"/>
      <c r="CF169" s="49"/>
      <c r="CG169" s="49"/>
    </row>
    <row r="170" spans="2:85" s="39" customFormat="1">
      <c r="B170" s="53"/>
      <c r="C170" s="56"/>
      <c r="D170" s="54"/>
      <c r="E170" s="57"/>
      <c r="F170" s="58"/>
      <c r="G170" s="57"/>
      <c r="H170" s="49"/>
      <c r="I170" s="49"/>
      <c r="J170" s="49"/>
      <c r="K170" s="49"/>
      <c r="L170" s="49"/>
      <c r="M170" s="49"/>
      <c r="N170" s="49"/>
      <c r="O170" s="49"/>
      <c r="P170" s="49"/>
      <c r="Q170" s="49"/>
      <c r="R170" s="49"/>
      <c r="S170" s="49"/>
      <c r="T170" s="49"/>
      <c r="U170" s="49"/>
      <c r="V170" s="49"/>
      <c r="W170" s="49"/>
      <c r="X170" s="49"/>
      <c r="Y170" s="49"/>
      <c r="Z170" s="49"/>
      <c r="AA170" s="49"/>
      <c r="AB170" s="49"/>
      <c r="AC170" s="49"/>
      <c r="AD170" s="49"/>
      <c r="AE170" s="49"/>
      <c r="AF170" s="49"/>
      <c r="AG170" s="49"/>
      <c r="AH170" s="49"/>
      <c r="AI170" s="49"/>
      <c r="AJ170" s="49"/>
      <c r="AK170" s="49"/>
      <c r="AL170" s="49"/>
      <c r="AM170" s="49"/>
      <c r="AN170" s="49"/>
      <c r="AO170" s="49"/>
      <c r="AP170" s="49"/>
      <c r="AQ170" s="49"/>
      <c r="AR170" s="49"/>
      <c r="AS170" s="49"/>
      <c r="AT170" s="49"/>
      <c r="AU170" s="49"/>
      <c r="AV170" s="49"/>
      <c r="AW170" s="49"/>
      <c r="AX170" s="49"/>
      <c r="AY170" s="49"/>
      <c r="AZ170" s="49"/>
      <c r="BA170" s="49"/>
      <c r="BB170" s="49"/>
      <c r="BC170" s="49"/>
      <c r="BD170" s="49"/>
      <c r="BE170" s="49"/>
      <c r="BF170" s="49"/>
      <c r="BG170" s="49"/>
      <c r="BH170" s="49"/>
      <c r="BI170" s="49"/>
      <c r="BJ170" s="49"/>
      <c r="BK170" s="49"/>
      <c r="BL170" s="49"/>
      <c r="BM170" s="49"/>
      <c r="BN170" s="49"/>
      <c r="BO170" s="49"/>
      <c r="BP170" s="49"/>
      <c r="BQ170" s="49"/>
      <c r="BR170" s="49"/>
      <c r="BS170" s="49"/>
      <c r="BT170" s="49"/>
      <c r="BU170" s="49"/>
      <c r="BV170" s="49"/>
      <c r="BW170" s="49"/>
      <c r="BX170" s="49"/>
      <c r="BY170" s="49"/>
      <c r="BZ170" s="49"/>
      <c r="CA170" s="49"/>
      <c r="CB170" s="49"/>
      <c r="CC170" s="49"/>
      <c r="CD170" s="49"/>
      <c r="CE170" s="49"/>
      <c r="CF170" s="49"/>
      <c r="CG170" s="49"/>
    </row>
    <row r="171" spans="2:85" s="39" customFormat="1">
      <c r="B171" s="53"/>
      <c r="C171" s="56"/>
      <c r="D171" s="54"/>
      <c r="E171" s="57"/>
      <c r="F171" s="58"/>
      <c r="G171" s="57"/>
      <c r="H171" s="49"/>
      <c r="I171" s="49"/>
      <c r="J171" s="49"/>
      <c r="K171" s="49"/>
      <c r="L171" s="49"/>
      <c r="M171" s="49"/>
      <c r="N171" s="49"/>
      <c r="O171" s="49"/>
      <c r="P171" s="49"/>
      <c r="Q171" s="49"/>
      <c r="R171" s="49"/>
      <c r="S171" s="49"/>
      <c r="T171" s="49"/>
      <c r="U171" s="49"/>
      <c r="V171" s="49"/>
      <c r="W171" s="49"/>
      <c r="X171" s="49"/>
      <c r="Y171" s="49"/>
      <c r="Z171" s="49"/>
      <c r="AA171" s="49"/>
      <c r="AB171" s="49"/>
      <c r="AC171" s="49"/>
      <c r="AD171" s="49"/>
      <c r="AE171" s="49"/>
      <c r="AF171" s="49"/>
      <c r="AG171" s="49"/>
      <c r="AH171" s="49"/>
      <c r="AI171" s="49"/>
      <c r="AJ171" s="49"/>
      <c r="AK171" s="49"/>
      <c r="AL171" s="49"/>
      <c r="AM171" s="49"/>
      <c r="AN171" s="49"/>
      <c r="AO171" s="49"/>
      <c r="AP171" s="49"/>
      <c r="AQ171" s="49"/>
      <c r="AR171" s="49"/>
      <c r="AS171" s="49"/>
      <c r="AT171" s="49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  <c r="BM171" s="49"/>
      <c r="BN171" s="49"/>
      <c r="BO171" s="49"/>
      <c r="BP171" s="49"/>
      <c r="BQ171" s="49"/>
      <c r="BR171" s="49"/>
      <c r="BS171" s="49"/>
      <c r="BT171" s="49"/>
      <c r="BU171" s="49"/>
      <c r="BV171" s="49"/>
      <c r="BW171" s="49"/>
      <c r="BX171" s="49"/>
      <c r="BY171" s="49"/>
      <c r="BZ171" s="49"/>
      <c r="CA171" s="49"/>
      <c r="CB171" s="49"/>
      <c r="CC171" s="49"/>
      <c r="CD171" s="49"/>
      <c r="CE171" s="49"/>
      <c r="CF171" s="49"/>
      <c r="CG171" s="49"/>
    </row>
    <row r="172" spans="2:85" s="39" customFormat="1">
      <c r="B172" s="53"/>
      <c r="C172" s="56"/>
      <c r="D172" s="54"/>
      <c r="E172" s="57"/>
      <c r="F172" s="58"/>
      <c r="G172" s="57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49"/>
      <c r="S172" s="49"/>
      <c r="T172" s="49"/>
      <c r="U172" s="49"/>
      <c r="V172" s="49"/>
      <c r="W172" s="49"/>
      <c r="X172" s="49"/>
      <c r="Y172" s="49"/>
      <c r="Z172" s="49"/>
      <c r="AA172" s="49"/>
      <c r="AB172" s="49"/>
      <c r="AC172" s="49"/>
      <c r="AD172" s="49"/>
      <c r="AE172" s="49"/>
      <c r="AF172" s="49"/>
      <c r="AG172" s="49"/>
      <c r="AH172" s="49"/>
      <c r="AI172" s="49"/>
      <c r="AJ172" s="49"/>
      <c r="AK172" s="49"/>
      <c r="AL172" s="49"/>
      <c r="AM172" s="49"/>
      <c r="AN172" s="49"/>
      <c r="AO172" s="49"/>
      <c r="AP172" s="49"/>
      <c r="AQ172" s="49"/>
      <c r="AR172" s="49"/>
      <c r="AS172" s="49"/>
      <c r="AT172" s="49"/>
      <c r="AU172" s="49"/>
      <c r="AV172" s="49"/>
      <c r="AW172" s="49"/>
      <c r="AX172" s="49"/>
      <c r="AY172" s="49"/>
      <c r="AZ172" s="49"/>
      <c r="BA172" s="49"/>
      <c r="BB172" s="49"/>
      <c r="BC172" s="49"/>
      <c r="BD172" s="49"/>
      <c r="BE172" s="49"/>
      <c r="BF172" s="49"/>
      <c r="BG172" s="49"/>
      <c r="BH172" s="49"/>
      <c r="BI172" s="49"/>
      <c r="BJ172" s="49"/>
      <c r="BK172" s="49"/>
      <c r="BL172" s="49"/>
      <c r="BM172" s="49"/>
      <c r="BN172" s="49"/>
      <c r="BO172" s="49"/>
      <c r="BP172" s="49"/>
      <c r="BQ172" s="49"/>
      <c r="BR172" s="49"/>
      <c r="BS172" s="49"/>
      <c r="BT172" s="49"/>
      <c r="BU172" s="49"/>
      <c r="BV172" s="49"/>
      <c r="BW172" s="49"/>
      <c r="BX172" s="49"/>
      <c r="BY172" s="49"/>
      <c r="BZ172" s="49"/>
      <c r="CA172" s="49"/>
      <c r="CB172" s="49"/>
      <c r="CC172" s="49"/>
      <c r="CD172" s="49"/>
      <c r="CE172" s="49"/>
      <c r="CF172" s="49"/>
      <c r="CG172" s="49"/>
    </row>
    <row r="173" spans="2:85" s="39" customFormat="1">
      <c r="B173" s="53"/>
      <c r="C173" s="56"/>
      <c r="D173" s="54"/>
      <c r="E173" s="57"/>
      <c r="F173" s="58"/>
      <c r="G173" s="57"/>
      <c r="H173" s="49"/>
      <c r="I173" s="49"/>
      <c r="J173" s="49"/>
      <c r="K173" s="49"/>
      <c r="L173" s="49"/>
      <c r="M173" s="49"/>
      <c r="N173" s="49"/>
      <c r="O173" s="49"/>
      <c r="P173" s="49"/>
      <c r="Q173" s="49"/>
      <c r="R173" s="49"/>
      <c r="S173" s="49"/>
      <c r="T173" s="49"/>
      <c r="U173" s="49"/>
      <c r="V173" s="49"/>
      <c r="W173" s="49"/>
      <c r="X173" s="49"/>
      <c r="Y173" s="49"/>
      <c r="Z173" s="49"/>
      <c r="AA173" s="49"/>
      <c r="AB173" s="49"/>
      <c r="AC173" s="49"/>
      <c r="AD173" s="49"/>
      <c r="AE173" s="49"/>
      <c r="AF173" s="49"/>
      <c r="AG173" s="49"/>
      <c r="AH173" s="49"/>
      <c r="AI173" s="49"/>
      <c r="AJ173" s="49"/>
      <c r="AK173" s="49"/>
      <c r="AL173" s="49"/>
      <c r="AM173" s="49"/>
      <c r="AN173" s="49"/>
      <c r="AO173" s="49"/>
      <c r="AP173" s="49"/>
      <c r="AQ173" s="49"/>
      <c r="AR173" s="49"/>
      <c r="AS173" s="49"/>
      <c r="AT173" s="49"/>
      <c r="AU173" s="49"/>
      <c r="AV173" s="49"/>
      <c r="AW173" s="49"/>
      <c r="AX173" s="49"/>
      <c r="AY173" s="49"/>
      <c r="AZ173" s="49"/>
      <c r="BA173" s="49"/>
      <c r="BB173" s="49"/>
      <c r="BC173" s="49"/>
      <c r="BD173" s="49"/>
      <c r="BE173" s="49"/>
      <c r="BF173" s="49"/>
      <c r="BG173" s="49"/>
      <c r="BH173" s="49"/>
      <c r="BI173" s="49"/>
      <c r="BJ173" s="49"/>
      <c r="BK173" s="49"/>
      <c r="BL173" s="49"/>
      <c r="BM173" s="49"/>
      <c r="BN173" s="49"/>
      <c r="BO173" s="49"/>
      <c r="BP173" s="49"/>
      <c r="BQ173" s="49"/>
      <c r="BR173" s="49"/>
      <c r="BS173" s="49"/>
      <c r="BT173" s="49"/>
      <c r="BU173" s="49"/>
      <c r="BV173" s="49"/>
      <c r="BW173" s="49"/>
      <c r="BX173" s="49"/>
      <c r="BY173" s="49"/>
      <c r="BZ173" s="49"/>
      <c r="CA173" s="49"/>
      <c r="CB173" s="49"/>
      <c r="CC173" s="49"/>
      <c r="CD173" s="49"/>
      <c r="CE173" s="49"/>
      <c r="CF173" s="49"/>
      <c r="CG173" s="49"/>
    </row>
    <row r="174" spans="2:85" s="39" customFormat="1">
      <c r="B174" s="53"/>
      <c r="C174" s="56"/>
      <c r="D174" s="54"/>
      <c r="E174" s="57"/>
      <c r="F174" s="58"/>
      <c r="G174" s="57"/>
      <c r="H174" s="49"/>
      <c r="I174" s="49"/>
      <c r="J174" s="49"/>
      <c r="K174" s="49"/>
      <c r="L174" s="49"/>
      <c r="M174" s="49"/>
      <c r="N174" s="49"/>
      <c r="O174" s="49"/>
      <c r="P174" s="49"/>
      <c r="Q174" s="49"/>
      <c r="R174" s="49"/>
      <c r="S174" s="49"/>
      <c r="T174" s="49"/>
      <c r="U174" s="49"/>
      <c r="V174" s="49"/>
      <c r="W174" s="49"/>
      <c r="X174" s="49"/>
      <c r="Y174" s="49"/>
      <c r="Z174" s="49"/>
      <c r="AA174" s="49"/>
      <c r="AB174" s="49"/>
      <c r="AC174" s="49"/>
      <c r="AD174" s="49"/>
      <c r="AE174" s="49"/>
      <c r="AF174" s="49"/>
      <c r="AG174" s="49"/>
      <c r="AH174" s="49"/>
      <c r="AI174" s="49"/>
      <c r="AJ174" s="49"/>
      <c r="AK174" s="49"/>
      <c r="AL174" s="49"/>
      <c r="AM174" s="49"/>
      <c r="AN174" s="49"/>
      <c r="AO174" s="49"/>
      <c r="AP174" s="49"/>
      <c r="AQ174" s="49"/>
      <c r="AR174" s="49"/>
      <c r="AS174" s="49"/>
      <c r="AT174" s="49"/>
      <c r="AU174" s="49"/>
      <c r="AV174" s="49"/>
      <c r="AW174" s="49"/>
      <c r="AX174" s="49"/>
      <c r="AY174" s="49"/>
      <c r="AZ174" s="49"/>
      <c r="BA174" s="49"/>
      <c r="BB174" s="49"/>
      <c r="BC174" s="49"/>
      <c r="BD174" s="49"/>
      <c r="BE174" s="49"/>
      <c r="BF174" s="49"/>
      <c r="BG174" s="49"/>
      <c r="BH174" s="49"/>
      <c r="BI174" s="49"/>
      <c r="BJ174" s="49"/>
      <c r="BK174" s="49"/>
      <c r="BL174" s="49"/>
      <c r="BM174" s="49"/>
      <c r="BN174" s="49"/>
      <c r="BO174" s="49"/>
      <c r="BP174" s="49"/>
      <c r="BQ174" s="49"/>
      <c r="BR174" s="49"/>
      <c r="BS174" s="49"/>
      <c r="BT174" s="49"/>
      <c r="BU174" s="49"/>
      <c r="BV174" s="49"/>
      <c r="BW174" s="49"/>
      <c r="BX174" s="49"/>
      <c r="BY174" s="49"/>
      <c r="BZ174" s="49"/>
      <c r="CA174" s="49"/>
      <c r="CB174" s="49"/>
      <c r="CC174" s="49"/>
      <c r="CD174" s="49"/>
      <c r="CE174" s="49"/>
      <c r="CF174" s="49"/>
      <c r="CG174" s="49"/>
    </row>
    <row r="175" spans="2:85" s="39" customFormat="1">
      <c r="B175" s="53"/>
      <c r="C175" s="56"/>
      <c r="D175" s="54"/>
      <c r="E175" s="57"/>
      <c r="F175" s="58"/>
      <c r="G175" s="57"/>
      <c r="H175" s="49"/>
      <c r="I175" s="49"/>
      <c r="J175" s="49"/>
      <c r="K175" s="49"/>
      <c r="L175" s="49"/>
      <c r="M175" s="49"/>
      <c r="N175" s="49"/>
      <c r="O175" s="49"/>
      <c r="P175" s="49"/>
      <c r="Q175" s="49"/>
      <c r="R175" s="49"/>
      <c r="S175" s="49"/>
      <c r="T175" s="49"/>
      <c r="U175" s="49"/>
      <c r="V175" s="49"/>
      <c r="W175" s="49"/>
      <c r="X175" s="49"/>
      <c r="Y175" s="49"/>
      <c r="Z175" s="49"/>
      <c r="AA175" s="49"/>
      <c r="AB175" s="49"/>
      <c r="AC175" s="49"/>
      <c r="AD175" s="49"/>
      <c r="AE175" s="49"/>
      <c r="AF175" s="49"/>
      <c r="AG175" s="49"/>
      <c r="AH175" s="49"/>
      <c r="AI175" s="49"/>
      <c r="AJ175" s="49"/>
      <c r="AK175" s="49"/>
      <c r="AL175" s="49"/>
      <c r="AM175" s="49"/>
      <c r="AN175" s="49"/>
      <c r="AO175" s="49"/>
      <c r="AP175" s="49"/>
      <c r="AQ175" s="49"/>
      <c r="AR175" s="49"/>
      <c r="AS175" s="49"/>
      <c r="AT175" s="49"/>
      <c r="AU175" s="49"/>
      <c r="AV175" s="49"/>
      <c r="AW175" s="49"/>
      <c r="AX175" s="49"/>
      <c r="AY175" s="49"/>
      <c r="AZ175" s="49"/>
      <c r="BA175" s="49"/>
      <c r="BB175" s="49"/>
      <c r="BC175" s="49"/>
      <c r="BD175" s="49"/>
      <c r="BE175" s="49"/>
      <c r="BF175" s="49"/>
      <c r="BG175" s="49"/>
      <c r="BH175" s="49"/>
      <c r="BI175" s="49"/>
      <c r="BJ175" s="49"/>
      <c r="BK175" s="49"/>
      <c r="BL175" s="49"/>
      <c r="BM175" s="49"/>
      <c r="BN175" s="49"/>
      <c r="BO175" s="49"/>
      <c r="BP175" s="49"/>
      <c r="BQ175" s="49"/>
      <c r="BR175" s="49"/>
      <c r="BS175" s="49"/>
      <c r="BT175" s="49"/>
      <c r="BU175" s="49"/>
      <c r="BV175" s="49"/>
      <c r="BW175" s="49"/>
      <c r="BX175" s="49"/>
      <c r="BY175" s="49"/>
      <c r="BZ175" s="49"/>
      <c r="CA175" s="49"/>
      <c r="CB175" s="49"/>
      <c r="CC175" s="49"/>
      <c r="CD175" s="49"/>
      <c r="CE175" s="49"/>
      <c r="CF175" s="49"/>
      <c r="CG175" s="49"/>
    </row>
    <row r="176" spans="2:85" s="39" customFormat="1">
      <c r="B176" s="53"/>
      <c r="C176" s="56"/>
      <c r="D176" s="54"/>
      <c r="E176" s="57"/>
      <c r="F176" s="58"/>
      <c r="G176" s="57"/>
      <c r="H176" s="49"/>
      <c r="I176" s="49"/>
      <c r="J176" s="49"/>
      <c r="K176" s="49"/>
      <c r="L176" s="49"/>
      <c r="M176" s="49"/>
      <c r="N176" s="49"/>
      <c r="O176" s="49"/>
      <c r="P176" s="49"/>
      <c r="Q176" s="49"/>
      <c r="R176" s="49"/>
      <c r="S176" s="49"/>
      <c r="T176" s="49"/>
      <c r="U176" s="49"/>
      <c r="V176" s="49"/>
      <c r="W176" s="49"/>
      <c r="X176" s="49"/>
      <c r="Y176" s="49"/>
      <c r="Z176" s="49"/>
      <c r="AA176" s="49"/>
      <c r="AB176" s="49"/>
      <c r="AC176" s="49"/>
      <c r="AD176" s="49"/>
      <c r="AE176" s="49"/>
      <c r="AF176" s="49"/>
      <c r="AG176" s="49"/>
      <c r="AH176" s="49"/>
      <c r="AI176" s="49"/>
      <c r="AJ176" s="49"/>
      <c r="AK176" s="49"/>
      <c r="AL176" s="49"/>
      <c r="AM176" s="49"/>
      <c r="AN176" s="49"/>
      <c r="AO176" s="49"/>
      <c r="AP176" s="49"/>
      <c r="AQ176" s="49"/>
      <c r="AR176" s="49"/>
      <c r="AS176" s="49"/>
      <c r="AT176" s="49"/>
      <c r="AU176" s="49"/>
      <c r="AV176" s="49"/>
      <c r="AW176" s="49"/>
      <c r="AX176" s="49"/>
      <c r="AY176" s="49"/>
      <c r="AZ176" s="49"/>
      <c r="BA176" s="49"/>
      <c r="BB176" s="49"/>
      <c r="BC176" s="49"/>
      <c r="BD176" s="49"/>
      <c r="BE176" s="49"/>
      <c r="BF176" s="49"/>
      <c r="BG176" s="49"/>
      <c r="BH176" s="49"/>
      <c r="BI176" s="49"/>
      <c r="BJ176" s="49"/>
      <c r="BK176" s="49"/>
      <c r="BL176" s="49"/>
      <c r="BM176" s="49"/>
      <c r="BN176" s="49"/>
      <c r="BO176" s="49"/>
      <c r="BP176" s="49"/>
      <c r="BQ176" s="49"/>
      <c r="BR176" s="49"/>
      <c r="BS176" s="49"/>
      <c r="BT176" s="49"/>
      <c r="BU176" s="49"/>
      <c r="BV176" s="49"/>
      <c r="BW176" s="49"/>
      <c r="BX176" s="49"/>
      <c r="BY176" s="49"/>
      <c r="BZ176" s="49"/>
      <c r="CA176" s="49"/>
      <c r="CB176" s="49"/>
      <c r="CC176" s="49"/>
      <c r="CD176" s="49"/>
      <c r="CE176" s="49"/>
      <c r="CF176" s="49"/>
      <c r="CG176" s="49"/>
    </row>
    <row r="177" spans="2:85" s="39" customFormat="1">
      <c r="B177" s="53"/>
      <c r="C177" s="56"/>
      <c r="D177" s="54"/>
      <c r="E177" s="57"/>
      <c r="F177" s="58"/>
      <c r="G177" s="57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49"/>
      <c r="S177" s="49"/>
      <c r="T177" s="49"/>
      <c r="U177" s="49"/>
      <c r="V177" s="49"/>
      <c r="W177" s="49"/>
      <c r="X177" s="49"/>
      <c r="Y177" s="49"/>
      <c r="Z177" s="49"/>
      <c r="AA177" s="49"/>
      <c r="AB177" s="49"/>
      <c r="AC177" s="49"/>
      <c r="AD177" s="49"/>
      <c r="AE177" s="49"/>
      <c r="AF177" s="49"/>
      <c r="AG177" s="49"/>
      <c r="AH177" s="49"/>
      <c r="AI177" s="49"/>
      <c r="AJ177" s="49"/>
      <c r="AK177" s="49"/>
      <c r="AL177" s="49"/>
      <c r="AM177" s="49"/>
      <c r="AN177" s="49"/>
      <c r="AO177" s="49"/>
      <c r="AP177" s="49"/>
      <c r="AQ177" s="49"/>
      <c r="AR177" s="49"/>
      <c r="AS177" s="49"/>
      <c r="AT177" s="49"/>
      <c r="AU177" s="49"/>
      <c r="AV177" s="49"/>
      <c r="AW177" s="49"/>
      <c r="AX177" s="49"/>
      <c r="AY177" s="49"/>
      <c r="AZ177" s="49"/>
      <c r="BA177" s="49"/>
      <c r="BB177" s="49"/>
      <c r="BC177" s="49"/>
      <c r="BD177" s="49"/>
      <c r="BE177" s="49"/>
      <c r="BF177" s="49"/>
      <c r="BG177" s="49"/>
      <c r="BH177" s="49"/>
      <c r="BI177" s="49"/>
      <c r="BJ177" s="49"/>
      <c r="BK177" s="49"/>
      <c r="BL177" s="49"/>
      <c r="BM177" s="49"/>
      <c r="BN177" s="49"/>
      <c r="BO177" s="49"/>
      <c r="BP177" s="49"/>
      <c r="BQ177" s="49"/>
      <c r="BR177" s="49"/>
      <c r="BS177" s="49"/>
      <c r="BT177" s="49"/>
      <c r="BU177" s="49"/>
      <c r="BV177" s="49"/>
      <c r="BW177" s="49"/>
      <c r="BX177" s="49"/>
      <c r="BY177" s="49"/>
      <c r="BZ177" s="49"/>
      <c r="CA177" s="49"/>
      <c r="CB177" s="49"/>
      <c r="CC177" s="49"/>
      <c r="CD177" s="49"/>
      <c r="CE177" s="49"/>
      <c r="CF177" s="49"/>
      <c r="CG177" s="49"/>
    </row>
    <row r="178" spans="2:85" s="39" customFormat="1">
      <c r="B178" s="53"/>
      <c r="C178" s="56"/>
      <c r="D178" s="54"/>
      <c r="E178" s="57"/>
      <c r="F178" s="58"/>
      <c r="G178" s="57"/>
      <c r="H178" s="49"/>
      <c r="I178" s="49"/>
      <c r="J178" s="49"/>
      <c r="K178" s="49"/>
      <c r="L178" s="49"/>
      <c r="M178" s="49"/>
      <c r="N178" s="49"/>
      <c r="O178" s="49"/>
      <c r="P178" s="49"/>
      <c r="Q178" s="49"/>
      <c r="R178" s="49"/>
      <c r="S178" s="49"/>
      <c r="T178" s="49"/>
      <c r="U178" s="49"/>
      <c r="V178" s="49"/>
      <c r="W178" s="49"/>
      <c r="X178" s="49"/>
      <c r="Y178" s="49"/>
      <c r="Z178" s="49"/>
      <c r="AA178" s="49"/>
      <c r="AB178" s="49"/>
      <c r="AC178" s="49"/>
      <c r="AD178" s="49"/>
      <c r="AE178" s="49"/>
      <c r="AF178" s="49"/>
      <c r="AG178" s="49"/>
      <c r="AH178" s="49"/>
      <c r="AI178" s="49"/>
      <c r="AJ178" s="49"/>
      <c r="AK178" s="49"/>
      <c r="AL178" s="49"/>
      <c r="AM178" s="49"/>
      <c r="AN178" s="49"/>
      <c r="AO178" s="49"/>
      <c r="AP178" s="49"/>
      <c r="AQ178" s="49"/>
      <c r="AR178" s="49"/>
      <c r="AS178" s="49"/>
      <c r="AT178" s="49"/>
      <c r="AU178" s="49"/>
      <c r="AV178" s="49"/>
      <c r="AW178" s="49"/>
      <c r="AX178" s="49"/>
      <c r="AY178" s="49"/>
      <c r="AZ178" s="49"/>
      <c r="BA178" s="49"/>
      <c r="BB178" s="49"/>
      <c r="BC178" s="49"/>
      <c r="BD178" s="49"/>
      <c r="BE178" s="49"/>
      <c r="BF178" s="49"/>
      <c r="BG178" s="49"/>
      <c r="BH178" s="49"/>
      <c r="BI178" s="49"/>
      <c r="BJ178" s="49"/>
      <c r="BK178" s="49"/>
      <c r="BL178" s="49"/>
      <c r="BM178" s="49"/>
      <c r="BN178" s="49"/>
      <c r="BO178" s="49"/>
      <c r="BP178" s="49"/>
      <c r="BQ178" s="49"/>
      <c r="BR178" s="49"/>
      <c r="BS178" s="49"/>
      <c r="BT178" s="49"/>
      <c r="BU178" s="49"/>
      <c r="BV178" s="49"/>
      <c r="BW178" s="49"/>
      <c r="BX178" s="49"/>
      <c r="BY178" s="49"/>
      <c r="BZ178" s="49"/>
      <c r="CA178" s="49"/>
      <c r="CB178" s="49"/>
      <c r="CC178" s="49"/>
      <c r="CD178" s="49"/>
      <c r="CE178" s="49"/>
      <c r="CF178" s="49"/>
      <c r="CG178" s="49"/>
    </row>
    <row r="179" spans="2:85" s="39" customFormat="1">
      <c r="B179" s="53"/>
      <c r="C179" s="56"/>
      <c r="D179" s="54"/>
      <c r="E179" s="57"/>
      <c r="F179" s="58"/>
      <c r="G179" s="57"/>
      <c r="H179" s="49"/>
      <c r="I179" s="49"/>
      <c r="J179" s="49"/>
      <c r="K179" s="49"/>
      <c r="L179" s="49"/>
      <c r="M179" s="49"/>
      <c r="N179" s="49"/>
      <c r="O179" s="49"/>
      <c r="P179" s="49"/>
      <c r="Q179" s="49"/>
      <c r="R179" s="49"/>
      <c r="S179" s="49"/>
      <c r="T179" s="49"/>
      <c r="U179" s="49"/>
      <c r="V179" s="49"/>
      <c r="W179" s="49"/>
      <c r="X179" s="49"/>
      <c r="Y179" s="49"/>
      <c r="Z179" s="49"/>
      <c r="AA179" s="49"/>
      <c r="AB179" s="49"/>
      <c r="AC179" s="49"/>
      <c r="AD179" s="49"/>
      <c r="AE179" s="49"/>
      <c r="AF179" s="49"/>
      <c r="AG179" s="49"/>
      <c r="AH179" s="49"/>
      <c r="AI179" s="49"/>
      <c r="AJ179" s="49"/>
      <c r="AK179" s="49"/>
      <c r="AL179" s="49"/>
      <c r="AM179" s="49"/>
      <c r="AN179" s="49"/>
      <c r="AO179" s="49"/>
      <c r="AP179" s="49"/>
      <c r="AQ179" s="49"/>
      <c r="AR179" s="49"/>
      <c r="AS179" s="49"/>
      <c r="AT179" s="49"/>
      <c r="AU179" s="49"/>
      <c r="AV179" s="49"/>
      <c r="AW179" s="49"/>
      <c r="AX179" s="49"/>
      <c r="AY179" s="49"/>
      <c r="AZ179" s="49"/>
      <c r="BA179" s="49"/>
      <c r="BB179" s="49"/>
      <c r="BC179" s="49"/>
      <c r="BD179" s="49"/>
      <c r="BE179" s="49"/>
      <c r="BF179" s="49"/>
      <c r="BG179" s="49"/>
      <c r="BH179" s="49"/>
      <c r="BI179" s="49"/>
      <c r="BJ179" s="49"/>
      <c r="BK179" s="49"/>
      <c r="BL179" s="49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49"/>
      <c r="CG179" s="49"/>
    </row>
    <row r="180" spans="2:85" s="39" customFormat="1">
      <c r="B180" s="53"/>
      <c r="C180" s="56"/>
      <c r="D180" s="54"/>
      <c r="E180" s="57"/>
      <c r="F180" s="58"/>
      <c r="G180" s="57"/>
      <c r="H180" s="49"/>
      <c r="I180" s="49"/>
      <c r="J180" s="49"/>
      <c r="K180" s="49"/>
      <c r="L180" s="49"/>
      <c r="M180" s="49"/>
      <c r="N180" s="49"/>
      <c r="O180" s="49"/>
      <c r="P180" s="49"/>
      <c r="Q180" s="49"/>
      <c r="R180" s="49"/>
      <c r="S180" s="49"/>
      <c r="T180" s="49"/>
      <c r="U180" s="49"/>
      <c r="V180" s="49"/>
      <c r="W180" s="49"/>
      <c r="X180" s="49"/>
      <c r="Y180" s="49"/>
      <c r="Z180" s="49"/>
      <c r="AA180" s="49"/>
      <c r="AB180" s="49"/>
      <c r="AC180" s="49"/>
      <c r="AD180" s="49"/>
      <c r="AE180" s="49"/>
      <c r="AF180" s="49"/>
      <c r="AG180" s="49"/>
      <c r="AH180" s="49"/>
      <c r="AI180" s="49"/>
      <c r="AJ180" s="49"/>
      <c r="AK180" s="49"/>
      <c r="AL180" s="49"/>
      <c r="AM180" s="49"/>
      <c r="AN180" s="49"/>
      <c r="AO180" s="49"/>
      <c r="AP180" s="49"/>
      <c r="AQ180" s="49"/>
      <c r="AR180" s="49"/>
      <c r="AS180" s="49"/>
      <c r="AT180" s="49"/>
      <c r="AU180" s="49"/>
      <c r="AV180" s="49"/>
      <c r="AW180" s="49"/>
      <c r="AX180" s="49"/>
      <c r="AY180" s="49"/>
      <c r="AZ180" s="49"/>
      <c r="BA180" s="49"/>
      <c r="BB180" s="49"/>
      <c r="BC180" s="49"/>
      <c r="BD180" s="49"/>
      <c r="BE180" s="49"/>
      <c r="BF180" s="49"/>
      <c r="BG180" s="49"/>
      <c r="BH180" s="49"/>
      <c r="BI180" s="49"/>
      <c r="BJ180" s="49"/>
      <c r="BK180" s="49"/>
      <c r="BL180" s="49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49"/>
      <c r="CG180" s="49"/>
    </row>
    <row r="181" spans="2:85" s="39" customFormat="1">
      <c r="B181" s="53"/>
      <c r="C181" s="56"/>
      <c r="D181" s="54"/>
      <c r="E181" s="57"/>
      <c r="F181" s="58"/>
      <c r="G181" s="57"/>
      <c r="H181" s="49"/>
      <c r="I181" s="49"/>
      <c r="J181" s="49"/>
      <c r="K181" s="49"/>
      <c r="L181" s="49"/>
      <c r="M181" s="49"/>
      <c r="N181" s="49"/>
      <c r="O181" s="49"/>
      <c r="P181" s="49"/>
      <c r="Q181" s="49"/>
      <c r="R181" s="49"/>
      <c r="S181" s="49"/>
      <c r="T181" s="49"/>
      <c r="U181" s="49"/>
      <c r="V181" s="49"/>
      <c r="W181" s="49"/>
      <c r="X181" s="49"/>
      <c r="Y181" s="49"/>
      <c r="Z181" s="49"/>
      <c r="AA181" s="49"/>
      <c r="AB181" s="49"/>
      <c r="AC181" s="49"/>
      <c r="AD181" s="49"/>
      <c r="AE181" s="49"/>
      <c r="AF181" s="49"/>
      <c r="AG181" s="49"/>
      <c r="AH181" s="49"/>
      <c r="AI181" s="49"/>
      <c r="AJ181" s="49"/>
      <c r="AK181" s="49"/>
      <c r="AL181" s="49"/>
      <c r="AM181" s="49"/>
      <c r="AN181" s="49"/>
      <c r="AO181" s="49"/>
      <c r="AP181" s="49"/>
      <c r="AQ181" s="49"/>
      <c r="AR181" s="49"/>
      <c r="AS181" s="49"/>
      <c r="AT181" s="49"/>
      <c r="AU181" s="49"/>
      <c r="AV181" s="49"/>
      <c r="AW181" s="49"/>
      <c r="AX181" s="49"/>
      <c r="AY181" s="49"/>
      <c r="AZ181" s="49"/>
      <c r="BA181" s="49"/>
      <c r="BB181" s="49"/>
      <c r="BC181" s="49"/>
      <c r="BD181" s="49"/>
      <c r="BE181" s="49"/>
      <c r="BF181" s="49"/>
      <c r="BG181" s="49"/>
      <c r="BH181" s="49"/>
      <c r="BI181" s="49"/>
      <c r="BJ181" s="49"/>
      <c r="BK181" s="49"/>
      <c r="BL181" s="49"/>
      <c r="BM181" s="49"/>
      <c r="BN181" s="49"/>
      <c r="BO181" s="49"/>
      <c r="BP181" s="49"/>
      <c r="BQ181" s="49"/>
      <c r="BR181" s="49"/>
      <c r="BS181" s="49"/>
      <c r="BT181" s="49"/>
      <c r="BU181" s="49"/>
      <c r="BV181" s="49"/>
      <c r="BW181" s="49"/>
      <c r="BX181" s="49"/>
      <c r="BY181" s="49"/>
      <c r="BZ181" s="49"/>
      <c r="CA181" s="49"/>
      <c r="CB181" s="49"/>
      <c r="CC181" s="49"/>
      <c r="CD181" s="49"/>
      <c r="CE181" s="49"/>
      <c r="CF181" s="49"/>
      <c r="CG181" s="49"/>
    </row>
    <row r="182" spans="2:85" s="39" customFormat="1">
      <c r="B182" s="53"/>
      <c r="C182" s="56"/>
      <c r="D182" s="54"/>
      <c r="E182" s="57"/>
      <c r="F182" s="58"/>
      <c r="G182" s="57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49"/>
      <c r="S182" s="49"/>
      <c r="T182" s="49"/>
      <c r="U182" s="49"/>
      <c r="V182" s="49"/>
      <c r="W182" s="49"/>
      <c r="X182" s="49"/>
      <c r="Y182" s="49"/>
      <c r="Z182" s="49"/>
      <c r="AA182" s="49"/>
      <c r="AB182" s="49"/>
      <c r="AC182" s="49"/>
      <c r="AD182" s="49"/>
      <c r="AE182" s="49"/>
      <c r="AF182" s="49"/>
      <c r="AG182" s="49"/>
      <c r="AH182" s="49"/>
      <c r="AI182" s="49"/>
      <c r="AJ182" s="49"/>
      <c r="AK182" s="49"/>
      <c r="AL182" s="49"/>
      <c r="AM182" s="49"/>
      <c r="AN182" s="49"/>
      <c r="AO182" s="49"/>
      <c r="AP182" s="49"/>
      <c r="AQ182" s="49"/>
      <c r="AR182" s="49"/>
      <c r="AS182" s="49"/>
      <c r="AT182" s="49"/>
      <c r="AU182" s="49"/>
      <c r="AV182" s="49"/>
      <c r="AW182" s="49"/>
      <c r="AX182" s="49"/>
      <c r="AY182" s="49"/>
      <c r="AZ182" s="49"/>
      <c r="BA182" s="49"/>
      <c r="BB182" s="49"/>
      <c r="BC182" s="49"/>
      <c r="BD182" s="49"/>
      <c r="BE182" s="49"/>
      <c r="BF182" s="49"/>
      <c r="BG182" s="49"/>
      <c r="BH182" s="49"/>
      <c r="BI182" s="49"/>
      <c r="BJ182" s="49"/>
      <c r="BK182" s="49"/>
      <c r="BL182" s="49"/>
      <c r="BM182" s="49"/>
      <c r="BN182" s="49"/>
      <c r="BO182" s="49"/>
      <c r="BP182" s="49"/>
      <c r="BQ182" s="49"/>
      <c r="BR182" s="49"/>
      <c r="BS182" s="49"/>
      <c r="BT182" s="49"/>
      <c r="BU182" s="49"/>
      <c r="BV182" s="49"/>
      <c r="BW182" s="49"/>
      <c r="BX182" s="49"/>
      <c r="BY182" s="49"/>
      <c r="BZ182" s="49"/>
      <c r="CA182" s="49"/>
      <c r="CB182" s="49"/>
      <c r="CC182" s="49"/>
      <c r="CD182" s="49"/>
      <c r="CE182" s="49"/>
      <c r="CF182" s="49"/>
      <c r="CG182" s="49"/>
    </row>
  </sheetData>
  <mergeCells count="9">
    <mergeCell ref="A129:D129"/>
    <mergeCell ref="A32:D32"/>
    <mergeCell ref="A45:D45"/>
    <mergeCell ref="A1:G1"/>
    <mergeCell ref="A3:G3"/>
    <mergeCell ref="B5:D5"/>
    <mergeCell ref="B6:D6"/>
    <mergeCell ref="A7:D7"/>
    <mergeCell ref="A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Արտաքին վարկերի սպասարկում</vt:lpstr>
      <vt:lpstr>Արտաքին_վարկերի_մասհանումներ</vt:lpstr>
      <vt:lpstr>Արտարժ պարտատոմսերի սպասարկում</vt:lpstr>
      <vt:lpstr>Գանձապ_պարտատոմսերի_տեղաբաշխում</vt:lpstr>
      <vt:lpstr>Գանձապ_պարտատոմսերի_սպասարկում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keywords>https://mul2-minfin.gov.am/tasks/756312/oneclick/Debt_Operations_2023-Jan-Dec_am.xlsx?token=9cc28b4225ab7612e56d8bff4f95bc95</cp:keywords>
  <cp:lastModifiedBy>Samvel Khanvelyan</cp:lastModifiedBy>
  <cp:lastPrinted>2022-04-12T13:21:15Z</cp:lastPrinted>
  <dcterms:created xsi:type="dcterms:W3CDTF">2022-04-11T09:01:40Z</dcterms:created>
  <dcterms:modified xsi:type="dcterms:W3CDTF">2024-01-22T05:27:51Z</dcterms:modified>
</cp:coreProperties>
</file>