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public_debt\Share\Data_for_Webpage\3. Hashvetvutyunner_yev_vijakagrutyun\3.5 Karavarutyan partqi gcov katarvac gorcarnutyunner\2024\Year\"/>
    </mc:Choice>
  </mc:AlternateContent>
  <bookViews>
    <workbookView xWindow="0" yWindow="0" windowWidth="28800" windowHeight="11730" tabRatio="910"/>
  </bookViews>
  <sheets>
    <sheet name="Արտաքին վարկերի սպասարկում" sheetId="7" r:id="rId1"/>
    <sheet name="Արտաքին վարկերի մասհանումներ" sheetId="6" r:id="rId2"/>
    <sheet name="Արտարժ պարտատոմսերի սպասարկում" sheetId="3" r:id="rId3"/>
    <sheet name="Գանձապ պարտատոմսերի տեղաբաշխում" sheetId="4" r:id="rId4"/>
    <sheet name="Գանձապ պարտատոմսերի սպասարկում" sheetId="5" r:id="rId5"/>
  </sheets>
  <definedNames>
    <definedName name="print">#REF!</definedName>
    <definedName name="_xlnm.Print_Area" localSheetId="2">#REF!</definedName>
    <definedName name="_xlnm.Print_Area" localSheetId="4">#REF!</definedName>
    <definedName name="_xlnm.Print_Area" localSheetId="3">#REF!</definedName>
    <definedName name="_xlnm.Print_Area">#REF!</definedName>
    <definedName name="vlom" localSheetId="2">#REF!</definedName>
    <definedName name="vlom" localSheetId="4">#REF!</definedName>
    <definedName name="vlom" localSheetId="3">#REF!</definedName>
    <definedName name="vlom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7" l="1"/>
  <c r="F243" i="7"/>
  <c r="E243" i="7"/>
  <c r="D243" i="7"/>
  <c r="D216" i="7"/>
  <c r="D179" i="7"/>
  <c r="G171" i="7"/>
  <c r="F171" i="7"/>
  <c r="E171" i="7"/>
  <c r="D171" i="7"/>
  <c r="D163" i="7"/>
  <c r="G130" i="7"/>
  <c r="F130" i="7"/>
  <c r="E130" i="7"/>
  <c r="D130" i="7"/>
  <c r="D116" i="7"/>
  <c r="G10" i="7"/>
  <c r="F10" i="7"/>
  <c r="E10" i="7"/>
  <c r="D10" i="7"/>
  <c r="G179" i="7" l="1"/>
  <c r="F179" i="7"/>
  <c r="E179" i="7"/>
  <c r="D210" i="7"/>
  <c r="G207" i="7"/>
  <c r="F207" i="7"/>
  <c r="E207" i="7"/>
  <c r="D207" i="7"/>
  <c r="D204" i="7"/>
  <c r="E204" i="7"/>
  <c r="F204" i="7"/>
  <c r="G204" i="7"/>
  <c r="F31" i="5" l="1"/>
  <c r="E31" i="5"/>
  <c r="F44" i="5"/>
  <c r="E44" i="5"/>
  <c r="F37" i="4"/>
  <c r="E37" i="4"/>
  <c r="F18" i="4"/>
  <c r="E18" i="4"/>
  <c r="D11" i="3" l="1"/>
  <c r="C11" i="3"/>
  <c r="A270" i="7"/>
  <c r="A271" i="7" s="1"/>
  <c r="G268" i="7"/>
  <c r="F268" i="7"/>
  <c r="E268" i="7"/>
  <c r="D268" i="7"/>
  <c r="G266" i="7"/>
  <c r="F266" i="7"/>
  <c r="E266" i="7"/>
  <c r="D266" i="7"/>
  <c r="G264" i="7"/>
  <c r="F264" i="7"/>
  <c r="E264" i="7"/>
  <c r="E262" i="7" s="1"/>
  <c r="D264" i="7"/>
  <c r="G262" i="7"/>
  <c r="F262" i="7"/>
  <c r="G260" i="7"/>
  <c r="F260" i="7"/>
  <c r="E260" i="7"/>
  <c r="D260" i="7"/>
  <c r="G258" i="7"/>
  <c r="F258" i="7"/>
  <c r="E258" i="7"/>
  <c r="D258" i="7"/>
  <c r="A256" i="7"/>
  <c r="A257" i="7" s="1"/>
  <c r="G254" i="7"/>
  <c r="F254" i="7"/>
  <c r="E254" i="7"/>
  <c r="D254" i="7"/>
  <c r="A252" i="7"/>
  <c r="A253" i="7" s="1"/>
  <c r="G250" i="7"/>
  <c r="F250" i="7"/>
  <c r="E250" i="7"/>
  <c r="D250" i="7"/>
  <c r="A245" i="7"/>
  <c r="A246" i="7" s="1"/>
  <c r="A247" i="7" s="1"/>
  <c r="A248" i="7" s="1"/>
  <c r="A249" i="7" s="1"/>
  <c r="A241" i="7"/>
  <c r="A242" i="7" s="1"/>
  <c r="G239" i="7"/>
  <c r="F239" i="7"/>
  <c r="E239" i="7"/>
  <c r="D239" i="7"/>
  <c r="A218" i="7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G216" i="7"/>
  <c r="F216" i="7"/>
  <c r="E216" i="7"/>
  <c r="A212" i="7"/>
  <c r="A213" i="7" s="1"/>
  <c r="G210" i="7"/>
  <c r="F210" i="7"/>
  <c r="E210" i="7"/>
  <c r="A209" i="7"/>
  <c r="A206" i="7"/>
  <c r="A173" i="7"/>
  <c r="A174" i="7" s="1"/>
  <c r="A175" i="7" s="1"/>
  <c r="A176" i="7" s="1"/>
  <c r="A177" i="7" s="1"/>
  <c r="A178" i="7" s="1"/>
  <c r="A165" i="7"/>
  <c r="A166" i="7" s="1"/>
  <c r="A167" i="7" s="1"/>
  <c r="A168" i="7" s="1"/>
  <c r="A169" i="7" s="1"/>
  <c r="A170" i="7" s="1"/>
  <c r="G163" i="7"/>
  <c r="F163" i="7"/>
  <c r="E163" i="7"/>
  <c r="A132" i="7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18" i="7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G116" i="7"/>
  <c r="F116" i="7"/>
  <c r="E116" i="7"/>
  <c r="A51" i="7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G49" i="7"/>
  <c r="F49" i="7"/>
  <c r="E49" i="7"/>
  <c r="D49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D262" i="7" l="1"/>
  <c r="E214" i="7"/>
  <c r="D8" i="7"/>
  <c r="G214" i="7"/>
  <c r="F8" i="7"/>
  <c r="D214" i="7"/>
  <c r="F214" i="7"/>
  <c r="E8" i="7"/>
  <c r="G8" i="7"/>
  <c r="G272" i="7" l="1"/>
  <c r="F272" i="7"/>
  <c r="E272" i="7"/>
  <c r="D272" i="7"/>
  <c r="F13" i="4"/>
  <c r="E13" i="4"/>
  <c r="F7" i="4"/>
  <c r="F72" i="4" s="1"/>
  <c r="E7" i="4"/>
  <c r="E7" i="5"/>
  <c r="F7" i="5"/>
  <c r="E72" i="4" l="1"/>
  <c r="F20" i="5"/>
  <c r="E20" i="5"/>
  <c r="G31" i="5" l="1"/>
  <c r="G44" i="5"/>
  <c r="G7" i="5"/>
  <c r="G20" i="5"/>
  <c r="H9" i="3"/>
  <c r="H10" i="3"/>
  <c r="H8" i="3"/>
  <c r="G9" i="3"/>
  <c r="G10" i="3"/>
  <c r="G8" i="3"/>
  <c r="H11" i="3" l="1"/>
  <c r="G11" i="3"/>
  <c r="F121" i="5"/>
  <c r="E121" i="5"/>
  <c r="G121" i="5" l="1"/>
</calcChain>
</file>

<file path=xl/sharedStrings.xml><?xml version="1.0" encoding="utf-8"?>
<sst xmlns="http://schemas.openxmlformats.org/spreadsheetml/2006/main" count="1115" uniqueCount="469">
  <si>
    <t>ՀԱՇՎԵՏՎՈՒԹՅՈՒՆ</t>
  </si>
  <si>
    <t>No</t>
  </si>
  <si>
    <t>Վարկատու</t>
  </si>
  <si>
    <t xml:space="preserve">Վարկային ծրագիր  </t>
  </si>
  <si>
    <t>Տոկոսավճար</t>
  </si>
  <si>
    <t xml:space="preserve"> Հիմնական գումարի մարում </t>
  </si>
  <si>
    <t xml:space="preserve">ԱՄՆ դոլար </t>
  </si>
  <si>
    <t xml:space="preserve"> հազ. դրամ </t>
  </si>
  <si>
    <t xml:space="preserve"> ԱՄՆ դոլար </t>
  </si>
  <si>
    <t>Միջազգային կազմակերպություններ</t>
  </si>
  <si>
    <t>այդ թվում՝</t>
  </si>
  <si>
    <t>I</t>
  </si>
  <si>
    <t>Վերակառուցման և Զարգացման Միջազգային Բանկ</t>
  </si>
  <si>
    <t>ՎԶՄԲ</t>
  </si>
  <si>
    <t>Կենսական նշանակության ճանապարհների բարելավման ծրագրի լրացուցիչ ֆինանսավորում</t>
  </si>
  <si>
    <t>Ոռոգման համակարգի հրատապ վերականգնման ծրագիր</t>
  </si>
  <si>
    <t>Սոցիալական ներդրումների հիմնադրամի III ծրագրի II լրացուցիչ ֆինանսավորում</t>
  </si>
  <si>
    <t>Սոցիալական պաշտպանության վարչարարության ծրագրի լրացուցիչ ֆինանսավորում</t>
  </si>
  <si>
    <t>Պետական կառավարման համակարգի արդիականացման II ծրագիր</t>
  </si>
  <si>
    <t>Կենսական նշանակության ճանապարհների բարելավման ծրագրի երկրորդ լրացուցիչ ֆինանսավորում</t>
  </si>
  <si>
    <t>Էլեկտրոնային հանրության և մրցունակության բարելավման ծրագիր</t>
  </si>
  <si>
    <t>Զարգացման քաղաքականության գործողությունների II վարկ</t>
  </si>
  <si>
    <t>Առողջապահական համակարգի արդիականացման II ծրագրի լրացուցիչ ֆինանսավորում</t>
  </si>
  <si>
    <t>Էլեկտրամատակարարման հուսալիության ծրագիր</t>
  </si>
  <si>
    <t>Ոռոգման համակարգի հրատապ վերականգնման ծրագրի լրացուցիչ ֆինանսավորում</t>
  </si>
  <si>
    <t>Զարգացման քաղաքականության գործողությունների III վարկ</t>
  </si>
  <si>
    <t>Համայնքային ջրամատակարարման ծրագիր</t>
  </si>
  <si>
    <t>Կենսական նշանակության ճանապարհների ցանցի բարելավման ծրագիր</t>
  </si>
  <si>
    <t>Ոռոգման համակարգի բարելավման ծրագիր</t>
  </si>
  <si>
    <t>Զարգացման քաղաքականության I վարկ</t>
  </si>
  <si>
    <t>Կրթության բարելավման ծրագիր</t>
  </si>
  <si>
    <t>Համայնքների գյուղատնտեսական ռեսուրսների կառավարման և մրցունակության II ծրագիր</t>
  </si>
  <si>
    <t>Էլեկտրաէներգիայի մատակարարման հուսալիության ծրագրի լրացուցիչ ֆինանսավորում</t>
  </si>
  <si>
    <t>Առևտրի խթանման և որակի ենթակառուցվածքների ծրագիր</t>
  </si>
  <si>
    <t>Զարգացման քաղաքականության II վարկ</t>
  </si>
  <si>
    <t>Սոցիալական ներդրումների և տեղական զարգացման ծրագիր</t>
  </si>
  <si>
    <t>Էլեկտրահաղորդման ցանցի բարելավման ծրագիր</t>
  </si>
  <si>
    <t>Կենսական նշանակության ճանապարհների ցանցի բարելավման ծրագրի լրացուցիչ ֆինանսավորում</t>
  </si>
  <si>
    <t>Պետական կառավարման համակարգի արդիականացման III ծրագիր</t>
  </si>
  <si>
    <t>Զարգացման քաղաքականության III վարկ</t>
  </si>
  <si>
    <t>Տեղական տնտեսության և ենթակառուցվածքների զարգացման ծրագիր</t>
  </si>
  <si>
    <t>Էներգետիկ համակարգի ֆինանսական առողջացման ծրագիր</t>
  </si>
  <si>
    <t>Զարգացման քաղաքականության IV վարկ</t>
  </si>
  <si>
    <t>Ոռոգման համակարգի բարելավման ծրագրի լրացուցիչ ֆինանսավորում</t>
  </si>
  <si>
    <t>Կենսական նշանակության ճանապարհների ցանցի բարելավման ծրագրի II լրացուցիչ ֆինանսավորում</t>
  </si>
  <si>
    <t>Տնտեսական, հարկաբյուջետային և պետական հատվածի կառավարման զարգացման քաղաքականության վարկ</t>
  </si>
  <si>
    <t>Սոցիալական ներդրումների և տեղական զարգացման ծրագրի լրացուցիչ ֆինանսավորում</t>
  </si>
  <si>
    <t>Հիվանդությունների կանխարգելում և վերահսկում» ծրագրի լրացուցիչ ֆինանսավորում</t>
  </si>
  <si>
    <t>II</t>
  </si>
  <si>
    <t>Զարգացման Միջազգային Ընկերակցություն</t>
  </si>
  <si>
    <t>ԶՄԸ</t>
  </si>
  <si>
    <t xml:space="preserve">Աղետի գոտու վերականգնման վարկ </t>
  </si>
  <si>
    <t xml:space="preserve">Էներգահամակարգի պահպանման վարկ </t>
  </si>
  <si>
    <t>Ոռոգման համակարգի վերականգնման ծրագիր</t>
  </si>
  <si>
    <t>Վերականգնողական վարկ</t>
  </si>
  <si>
    <t>Մայրուղիների վերականգնման I ծրագիր</t>
  </si>
  <si>
    <t>Մայրուղիների վերականգնման II ծրագիր</t>
  </si>
  <si>
    <t>Սոցիալական ներդրումների հիմնադրամի ծրագիր</t>
  </si>
  <si>
    <t>Կառուցվածքային բարեփոխումների I վարկ</t>
  </si>
  <si>
    <t>Կառուցվածքային բարեփոխումների տեխնիկական օգնության I վարկ</t>
  </si>
  <si>
    <t>Ձեռնարկությունների զարգացման ծրագիր</t>
  </si>
  <si>
    <t>Առողջապահության ֆինանսավորման և առողջ. առաջնային պահպանման ծրագիր</t>
  </si>
  <si>
    <t>Կառուցվածքային բարեփոխումների II վարկ</t>
  </si>
  <si>
    <t>Կառուցվածքային բարեփոխումների տեխնիկական օգնության II վարկ</t>
  </si>
  <si>
    <t>Կրթության ֆինանսավորման և կառավարման բարեփոխումների ծրագիր</t>
  </si>
  <si>
    <t>Գյուղատնտեսության բարեփոխումների աջակցման ծրագիր</t>
  </si>
  <si>
    <t>Գյուղատնտեսության բարեփոխումների աջակցման ծրագրի լրացուցիչ ֆինանսավորում</t>
  </si>
  <si>
    <t>Համայնքային զարգացման ծրագիր</t>
  </si>
  <si>
    <t>Անշարժ գույքի գրանցման ծրագիր</t>
  </si>
  <si>
    <t>Կառուցվածքային բարեփոխումների III վարկ</t>
  </si>
  <si>
    <t xml:space="preserve">Էլեկտրաէներգիայի հաղորդման և բաշխման համակարգերի վարկ </t>
  </si>
  <si>
    <t>Ոռոգման պատվարների անվտանգության ծրագիր</t>
  </si>
  <si>
    <t>Սոցիալական ներդրումների հիմնադրամի II ծրագիր</t>
  </si>
  <si>
    <t>Տրանսպորտի ծրագիր</t>
  </si>
  <si>
    <t>Դատաիրավական բարեփոխումների ծրագիր</t>
  </si>
  <si>
    <t>Կառուցվածքային բարեփոխումների IV վարկ</t>
  </si>
  <si>
    <t>Ոռոգման համակարգի զարգացման ծրագիր</t>
  </si>
  <si>
    <t>Ոռոգման համակարգի զարգացման ծրագրի լրացուցիչ ֆինանսավորում</t>
  </si>
  <si>
    <t>Ձեռնարկությունների ինկուբատորի ծրագիր</t>
  </si>
  <si>
    <t>Օտարերկրյա ներդրումների և արտահանման խթանման ծրագիր</t>
  </si>
  <si>
    <t>Բնական պաշարների կառավարման և չքավորության նվազեցման ծրագիր</t>
  </si>
  <si>
    <t>Կառուցվածքային բարեփոխումների V վարկ</t>
  </si>
  <si>
    <t>Կրթության որակի և համապատասխանության ծրագիր</t>
  </si>
  <si>
    <t>Պետական կառավարման համակարգի արդիականացման ծրագիր</t>
  </si>
  <si>
    <t>Համայնքային ջրամատակարարման և ջրահեռացման ծրագիր</t>
  </si>
  <si>
    <t>Առողջապահական համակարգի արդիականացման ծրագիր</t>
  </si>
  <si>
    <t>Սոցիալական պաշտպանության վարչարարության ծրագիր</t>
  </si>
  <si>
    <t>Ոռոգման պատվարների անվտանգության II ծրագիր</t>
  </si>
  <si>
    <t>Աղքատության կրճատման աջակցման I վարկ</t>
  </si>
  <si>
    <t>Երևանի ջրամատակարարման և ջրահեռացման ծրագիր</t>
  </si>
  <si>
    <t>Գյուղական ձեռնարկությունների և փոքրածավալ առևտրային գյուղատնտեսության զարգացման ծրագիր</t>
  </si>
  <si>
    <t>Քաղաքային ջեռուցման ծրագիր</t>
  </si>
  <si>
    <t>Աղքատության կրճատման աջակցման II վարկ</t>
  </si>
  <si>
    <t>Վերականգնվող էներգիայի ծրագիր</t>
  </si>
  <si>
    <t>Թռչնագրիպին հակազդելու ծրագիր</t>
  </si>
  <si>
    <t>Սոցիալական ներդրումների հիմնադրամի III ծրագիր</t>
  </si>
  <si>
    <t>Դատաիրավական բարեփոխումների II ծրագիր</t>
  </si>
  <si>
    <t>Աղքատության կրճատման աջակցման III վարկ</t>
  </si>
  <si>
    <t>Առողջապահական համակարգի արդիականացման II ծրագիր</t>
  </si>
  <si>
    <t>Աղքատության կրճատման աջակցման IV վարկ</t>
  </si>
  <si>
    <t>Համայնքային ջրամատակարարման և ջրահեռացման ծրագրի լրացուցիչ ֆինանսավորում</t>
  </si>
  <si>
    <t>Գյուղական ձեռնարկությունների և փոքրածավալ առևտրային գյուղատնտեսության զարգացման ծրագրի լրացուցիչ ֆինանսավորում</t>
  </si>
  <si>
    <t>Սոցիալական ներդրումների հիմնադրամի III ծրագրի լրացուցիչ ֆինանսավորում</t>
  </si>
  <si>
    <t>Կենսական նշանակության ճանապարհների բարելավման ծրագիր</t>
  </si>
  <si>
    <t>Կրթության որակի և համապատասխանության II ծրագիր</t>
  </si>
  <si>
    <t>Զարգացման քաղաքականության գործողությունների I վարկ</t>
  </si>
  <si>
    <t>Համայնքների գյուղատնտեսական ռեսուրսների կառավարման և մրցունակության ծրագիր</t>
  </si>
  <si>
    <t>Սոցիալական ներդրումների հիմնադրամի III ծրագրի III լրացուցիչ ֆինանսավորում</t>
  </si>
  <si>
    <t>Հարկային վարչարարության արդիականացման ծրագիր</t>
  </si>
  <si>
    <t>Հիվանդությունների կանխարգելման և վերահսկման ծրագիր</t>
  </si>
  <si>
    <t>Սոցիալական պաշտպանության վարչարարության II ծրագիր</t>
  </si>
  <si>
    <t>Համայնքների գյուղատնտեսական ռեսուրսների կառավարման և մրցունակության II ծրագիր (մասնաբաժին II)</t>
  </si>
  <si>
    <t>Համայնքների գյուղատնտեսական ռեսուրսների կառավարման և մրցունակության II ծրագիր (մասնաբաժին I)</t>
  </si>
  <si>
    <t>III</t>
  </si>
  <si>
    <t>Վերակառուցման և Զարգացման  Եվրոպական Բանկ</t>
  </si>
  <si>
    <t>ՎԶԵԲ</t>
  </si>
  <si>
    <t>Երևանի մետրոպոլիտենի վերականգնման ծրագիր</t>
  </si>
  <si>
    <t>Հայաստանի փոքր համայնքների ջրային ծրագիր</t>
  </si>
  <si>
    <t>Երևանի մետրոպոլիտենի վերականգնման II ծրագիր</t>
  </si>
  <si>
    <t>Երևանի ջրամատակարարման բարելավման ծրագիր</t>
  </si>
  <si>
    <t>Հյուսիսային սահմանակետերի արդիականացման ծրագիր</t>
  </si>
  <si>
    <t>Երևանի կոշտ թափոնների ծրագիր (I մասնաբաժին)</t>
  </si>
  <si>
    <t>Երևանի կոշտ թափոնների ծրագիր (II մասնաբաժին)</t>
  </si>
  <si>
    <t>Երևանի փողոցների լուսավորության ծրագիր</t>
  </si>
  <si>
    <t>Գյումրու քաղաքային ճանապարհների ծրագիր</t>
  </si>
  <si>
    <t>Կոտայքի և Գեղարքունիքի մարզերում տարածաշրջանային աղբավայրի ստեղծման ծրագիր (մասնաբաժին Ա)</t>
  </si>
  <si>
    <t>Կոտայքի և Գեղարքունիքի մարզերում տարածաշրջանային աղբավայրի ստեղծման ծրագիր (մասնաբաժին Բ)</t>
  </si>
  <si>
    <t>Մեղրիի սահմանային անցակետի ծրագիր</t>
  </si>
  <si>
    <t>IV</t>
  </si>
  <si>
    <t>Եվրոպական Ներդրումային Բանկ</t>
  </si>
  <si>
    <t>ԵՆԲ</t>
  </si>
  <si>
    <t>Երևանի մետրոպոլիտենի վերականգնման ծրագիր - I մասնաբաժին</t>
  </si>
  <si>
    <t>Երևանի մետրոպոլիտենի վերականգնման ծրագիր - II մասնաբաժին</t>
  </si>
  <si>
    <t>Հայաստանի փոքր համայնքների ջրային ծրագիր - I մասնաբաժին</t>
  </si>
  <si>
    <t>Հայաստանի փոքր համայնքների ջրային ծրագիր - II մասնաբաժին</t>
  </si>
  <si>
    <t>Հայաստանի փոքր համայնքների ջրային ծրագիր - III մասնաբաժին</t>
  </si>
  <si>
    <t>Սահմանային անցակետերի և ենթակառուցվածքների արդիականացման ծրագիր - I մասնաբաժին</t>
  </si>
  <si>
    <t>Սահմանային անցակետերի և ենթակառուցվածքների արդիականացման ծրագիր - II մասնաբաժին</t>
  </si>
  <si>
    <t>Սահմանային անցակետերի և ենթակառուցվածքների արդիականացման ծրագիր - III մասնաբաժին</t>
  </si>
  <si>
    <t>Սահմանային անցակետերի և ենթակառուցվածքների արդիականացման ծրագիր - IV մասնաբաժին</t>
  </si>
  <si>
    <t>Սահմանային անցակետերի և ենթակառուցվածքների արդիականացման ծրագիր - V մասնաբաժին</t>
  </si>
  <si>
    <t>Սահմանային անցակետերի և ենթակառուցվածքների արդիականացման ծրագիր - VI մասնաբաժին</t>
  </si>
  <si>
    <t>Հայաստանի Մ6 միջպետական ճանապարհի շինարարության ծրագիր - I մասնաբաժին</t>
  </si>
  <si>
    <t>Հայաստանի Մ6 միջպետական ճանապարհի շինարարության ծրագիր - II մասնաբաժին</t>
  </si>
  <si>
    <t>Հայաստանի Մ6 միջպետական ճանապարհի շինարարության ծրագիր - III մասնաբաժին</t>
  </si>
  <si>
    <t>Երևանի մետրոպոլիտենի վերականգնման II ծրագիր - I մասնաբաժին</t>
  </si>
  <si>
    <t>Երևանի մետրոպոլիտենի վերականգնման II ծրագիր - այլ մասնաբաժիններ</t>
  </si>
  <si>
    <t>Երևանի ջրամատակարարման բարելավման ծրագիր - I մասնաբաժին</t>
  </si>
  <si>
    <t>Երևանի ջրամատակարարման բարելավման ծրագիր - այլ մասնաբաժիններ</t>
  </si>
  <si>
    <t>Հյուսիս-հարավ ճանապարհային միջանցք - I մասնաբաժին</t>
  </si>
  <si>
    <t>Հյուսիս-հարավ ճանապարհային միջանցք - II մասնաբաժին</t>
  </si>
  <si>
    <t>Հյուսիս-հարավ ճանապարհային միջանցք - III մասնաբաժին</t>
  </si>
  <si>
    <t>Հյուսիս-հարավ ճանապարհային միջանցք - այլ մասնաբաժիններ</t>
  </si>
  <si>
    <t>Կովկասյան էլեկտրահաղորդման ցանցի ծրագիր</t>
  </si>
  <si>
    <t>Երևանի կոշտ թափոնների I ծրագիր</t>
  </si>
  <si>
    <t>V</t>
  </si>
  <si>
    <t>Գյուղ. Զարգացման Միջազգային Հիմնադրամ</t>
  </si>
  <si>
    <t>ԳԶՄՀ</t>
  </si>
  <si>
    <t>Հյուսիս-արևմտյան շրջաններում գյուղատնտեսական ծառայությունների աջակցման ծրագիր</t>
  </si>
  <si>
    <t>Գյուղատնտեսական ծառայությունների ծրագիր</t>
  </si>
  <si>
    <t>Գյուղական տարածքների տնտեսական զարգացման ծրագիր</t>
  </si>
  <si>
    <t>Շուկայական հնարավորություններ ֆերմերներին</t>
  </si>
  <si>
    <t>Գյուղական կարողությունների ստեղծում</t>
  </si>
  <si>
    <t xml:space="preserve">Ենթակառուցվածքների և գյուղական ֆինանսավորման աջակցման ծրագիր </t>
  </si>
  <si>
    <t>VI</t>
  </si>
  <si>
    <t>ՕՊԵԿ-ի Միջազգային Զարգացման Հիմնադրամ</t>
  </si>
  <si>
    <t>ՕՄԶՀ</t>
  </si>
  <si>
    <t>Արտադրական ենթակառուցվածքների վերականգնման ծրագիր</t>
  </si>
  <si>
    <t>Ենթակառուցվածքների և գյուղական ֆինանսավորման աջակցման ծրագիր</t>
  </si>
  <si>
    <t>VII</t>
  </si>
  <si>
    <t>Ասիական Զարգացման Բանկ</t>
  </si>
  <si>
    <t>ԱԶԲ</t>
  </si>
  <si>
    <t>Գյուղական ճանապարհահատվածի ծրագիր</t>
  </si>
  <si>
    <t>Ջրամատակարարման և ջրահեռացման սեկտորի ծրագիր</t>
  </si>
  <si>
    <t>Գյուղական ճանապարհահատվածի լրացուցիչ ծրագիր</t>
  </si>
  <si>
    <t>Ճգնաժամի հաղթահարման աջակցության I վարկ</t>
  </si>
  <si>
    <t>Ճգնաժամի հաղթահարման աջակցության II վարկ</t>
  </si>
  <si>
    <t>Հյուսիս-հարավ ճանապարհային միջանցքի ներդրումային ծրագիր - ծրագիր I</t>
  </si>
  <si>
    <t>Հյուսիս-հարավ ճանապարհային միջանցքի ներդրումային ծրագիր - ծրագիր II</t>
  </si>
  <si>
    <t>Քաղաքային կայուն զարգացման ներդրումային ծրագիր - ծրագիր I</t>
  </si>
  <si>
    <t>Ջրամատակարարման և ջրահեռացման սեկտորի ծրագրի լրացուցիչ ֆինանսավորում</t>
  </si>
  <si>
    <t>Կանանց ձեռներեցության աջակցման սեկտորի զարգացման ծրագիր</t>
  </si>
  <si>
    <t>Ենթակառուցվածքների կայունության օժանդակության ծրագիր</t>
  </si>
  <si>
    <t>Քաղաքային կայուն զարգացման ներդրումային ծրագիր - ծրագիր II</t>
  </si>
  <si>
    <t>Ենթակառուցվածքների կայունության օժանդակության ծրագիր, փուլ 2</t>
  </si>
  <si>
    <t>Հանրային արդյունավետության և ֆինանսական շուկաների ծրագիր - ենթածրագիր I</t>
  </si>
  <si>
    <t>Հանրային արդյունավետության և ֆինանսական շուկաների ծրագիր - ենթածրագիր II</t>
  </si>
  <si>
    <t>Հանրային արդյունավետության և ֆինանսական շուկաների II ծրագիր</t>
  </si>
  <si>
    <t>Մարդկային ներուժի զարգացման ընդլայնման ծրագիր</t>
  </si>
  <si>
    <t>VIII</t>
  </si>
  <si>
    <t>Արժույթի Միջազգային Հիմնադրամ</t>
  </si>
  <si>
    <t>ԱՄՀ</t>
  </si>
  <si>
    <t>Stand By Arrangement 2020</t>
  </si>
  <si>
    <t>Stand By Arrangement 2022</t>
  </si>
  <si>
    <t>IX</t>
  </si>
  <si>
    <t>Եվրամիություն</t>
  </si>
  <si>
    <t>ԵՄ</t>
  </si>
  <si>
    <t>Մակրոֆինանսական աջակցության վարկ (I մասնաբաժին)</t>
  </si>
  <si>
    <t>Մակրոֆինանսական աջակցության վարկ (II մասնաբաժին)</t>
  </si>
  <si>
    <t>X</t>
  </si>
  <si>
    <t>Եվրասիական Զարգացման Բանկ (Կայունացման և Զարգացման Եվրասիական Հիմնադրամի կառավարիչ)</t>
  </si>
  <si>
    <t>ԵԶԲ (ԿԶԵՀ)</t>
  </si>
  <si>
    <t>Հյուսիս-հարավ ճանապարհային միջանցքի ծրագիր - ծրագիր IV</t>
  </si>
  <si>
    <t>Ոռոգման համակարգի արդիականացման ծրագիր</t>
  </si>
  <si>
    <t>Ֆինանսական վարկ</t>
  </si>
  <si>
    <t>Օտարերկրյա պետություններ</t>
  </si>
  <si>
    <t>Գերմանիա (KfW)</t>
  </si>
  <si>
    <t>Գերմանիա (ՎՎԲ)</t>
  </si>
  <si>
    <t>Սևան-Հրազդան կասկադի վերակառուցման վարկ (I մասնաբաժին)</t>
  </si>
  <si>
    <t>Սևան-Հրազդան կասկադի վերակառուցման վարկ (II մասնաբաժին)</t>
  </si>
  <si>
    <t>Բարձր լարման ցանցերի համակարգերի վերանորոգման ծրագիր (I մասնաբաժին)</t>
  </si>
  <si>
    <t>Բարձր լարման ցանցերի համակարգերի վերանորոգման ծրագիր (II մասնաբաժին)</t>
  </si>
  <si>
    <t>Համայնքային ենթակառուցվածքների զարգացման I ծրագրի I փուլ - Արմավիրի մարզի ջրամատակարարման և ջրահեռացման ենթակառուցվածք</t>
  </si>
  <si>
    <t>Համայնքային ենթակառուցվածքների զարգացման I ծրագրի II փուլ - Արմավիրի մարզի ջրամատակարարման և ջրահեռացման ենթակառուցվածք</t>
  </si>
  <si>
    <t>Համայնքային ենթակառուցվածքների զարգացման II ծրագրի I փուլ - Լոռու և Շիրակի մարզերի ջրամատակարարման և ջրահեռացման ենթակառուցվածք</t>
  </si>
  <si>
    <t>Համայնքային ենթակառուցվածքների զարգացման II ծրագրի II փուլ - Լոռու և Շիրակի մարզերի ջրամատակարարման և ջրահեռացման ենթակառուցվածք</t>
  </si>
  <si>
    <t>Համայնքային ենթակառուցվածքների զարգացման II ծրագրի III փուլ - Լոռու, Շիրակի և Արմավիրի մարզերի ջրամատակարարման և ջրահեռացման ենթակառուցվածք</t>
  </si>
  <si>
    <t>Ավանդների հատուցումը երաշխավորող հիմնադրամ</t>
  </si>
  <si>
    <t>Գյումրի II ենթակայանի վերականգնման ծրագիր (I մասնաբաժին)</t>
  </si>
  <si>
    <t>Գյումրի II ենթակայանի վերականգնման ծրագիր (II մասնաբաժին)</t>
  </si>
  <si>
    <t>Հիդրոէլեկտրակայանների Որոտան կասկադի վերականգնման I ծրագիր (I մասնաբաժին)</t>
  </si>
  <si>
    <t>Հիդրոէլեկտրակայանների Որոտան կասկադի վերականգնման I ծրագիր (II մասնաբաժին)</t>
  </si>
  <si>
    <t>Հիդրոէլեկտրակայանների Որոտան կասկադի վերականգնման II ծրագիր</t>
  </si>
  <si>
    <t>Կովկասյան էլեկտրահաղորդման ցանց I ծրագիր (ծրագրի 1-ին փուլ) - I մասնաբաժին</t>
  </si>
  <si>
    <t>Կովկասյան էլեկտրահաղորդման ցանց I ծրագիր (ծրագրի 1-ին փուլ) - II մասնաբաժին</t>
  </si>
  <si>
    <t>Կովկասյան էլեկտրահաղորդման ցանց III ծրագիր (ծրագրի 2-րդ փուլ)</t>
  </si>
  <si>
    <t>Ախուրյան գետի ջրային ռեսուրսների ինտեգրված կառավարման ծրագիր, I փուլ</t>
  </si>
  <si>
    <t>Ախուրյան գետի ջրային ռեսուրսների ինտեգրված կառավարման ծրագիր, II փուլ</t>
  </si>
  <si>
    <t>Շրջակա միջավայրի պահպանության ծրագրի ներքո բյուջետային աջակցության վարկ</t>
  </si>
  <si>
    <t>Քաղաքականության վրա հիմնված բազմաոլորտային վարկ (բյուջետային աջակցություն)</t>
  </si>
  <si>
    <t>Ռուսաստանի Դաշնություն</t>
  </si>
  <si>
    <t>Հայկական ատոմակայանի վերականգնման ծրագիր</t>
  </si>
  <si>
    <t>Ռազմական նշանակության արտադրանքի մատակարարումների ֆինանսավորման I ծրագիր</t>
  </si>
  <si>
    <t>Ռազմական նշանակության արտադրանքի մատակարարումների ֆինանսավորման II ծրագիր</t>
  </si>
  <si>
    <t xml:space="preserve">Ֆրանսիա </t>
  </si>
  <si>
    <t>Ֆրանսիա</t>
  </si>
  <si>
    <t>ՀԱԷԿ-ի վառելիքի չոր պահպանման համակարգի վարկ</t>
  </si>
  <si>
    <t>Երևանի ջրամատակարարման և ջրահեռացման բարելավման ծրագիր</t>
  </si>
  <si>
    <t>Վեդու ջրամբարի կառուցման ծրագիր</t>
  </si>
  <si>
    <t>Բյուջետային աջակցության վարկ (Զարգացման քաղաքականության IV վարկի համաֆինանսավորում)</t>
  </si>
  <si>
    <t>Ամերիկայի Միացյալ Նահանգներ</t>
  </si>
  <si>
    <t>ԱՄՆ</t>
  </si>
  <si>
    <t>15 մլն ԱՄՆ դոլար (1995)</t>
  </si>
  <si>
    <t>15 մլն ԱՄՆ դոլար (1996)</t>
  </si>
  <si>
    <t>15 մլն ԱՄՆ դոլար (1997)</t>
  </si>
  <si>
    <t>Ճապոնիա (JICA)</t>
  </si>
  <si>
    <t>Ճապոնիա</t>
  </si>
  <si>
    <t>Էլեկտրաէներգիայի հաղորդման գծերի ծրագիր (I մասնաբաժին)</t>
  </si>
  <si>
    <t>Էլեկտրաէներգիայի հաղորդման գծերի ծրագիր (II մասնաբաժին)</t>
  </si>
  <si>
    <t>Երևանի համակցված շոգեգազային ցիկլով էներգաբլոկի ծրագիր</t>
  </si>
  <si>
    <t>Աբու-Դաբիի Զարգացման Հիմնադրամ</t>
  </si>
  <si>
    <t>Արփա-Սևան թունելի վերականգնման ծրագիր</t>
  </si>
  <si>
    <t>Չինաստանի Արտահանման-Ներմուծման Բանկ</t>
  </si>
  <si>
    <t>Մաքսային զննման տեխնոլոգիաների և սարքավորումների արդիականացման ծրագիր</t>
  </si>
  <si>
    <t>Առևտրային բանկեր</t>
  </si>
  <si>
    <t>ԿԲՍ Բանկ (Բելգիա)</t>
  </si>
  <si>
    <t>Ցիկլոտրոնի ծրագիր</t>
  </si>
  <si>
    <t>Ռայֆայզն Բանկ (Ավստրիա)</t>
  </si>
  <si>
    <t>Ալ. Սպենդիարյանի անվան օպերայի և բալետի ազգային ակադեմիական թատրոնի և Արամ Խաչատրյան համերգասրահների տեխնիկական վերազինման ծրագիր</t>
  </si>
  <si>
    <t>Էռստե Բանկ (Ավստրիա)</t>
  </si>
  <si>
    <t>Արամ Խաչատրյանի անվան ֆիլհարմոնիկ համերգասրահի վերակառուցման ծրագիր (կանխավճար)</t>
  </si>
  <si>
    <t>Արամ Խաչատրյանի անվան ֆիլհարմոնիկ համերգասրահի վերակառուցման ծրագիր</t>
  </si>
  <si>
    <t>Գաբրիել Սունդուկյանի անվան ազգային թատրոնի վերանորոգման ծրագիր</t>
  </si>
  <si>
    <t>ԸՆԴԱՄԵՆԸ</t>
  </si>
  <si>
    <t xml:space="preserve"> Մարում / հետգնում</t>
  </si>
  <si>
    <t>2025թ. մարման ենթակա պետական արտարժութային պարտատոմսեր</t>
  </si>
  <si>
    <t>2029թ. մարման ենթակա պետական արտարժութային պարտատոմսեր</t>
  </si>
  <si>
    <t>2031թ. մարման ենթակա պետական արտարժութային պարտատոմսեր</t>
  </si>
  <si>
    <t>Պետական արտարժութային պարտատոմսեր</t>
  </si>
  <si>
    <t>Տոկոսավճարներ (արժեկտրոն և այլ վճարներ)</t>
  </si>
  <si>
    <t>Ընդամենը վճարումներ</t>
  </si>
  <si>
    <t>հազ. դրամ</t>
  </si>
  <si>
    <t>Պարտատոմսի տեսակ և ԱՄՏԾ</t>
  </si>
  <si>
    <t>Տեղաբաշխում</t>
  </si>
  <si>
    <t>Տեղաբաշխումից մուտք</t>
  </si>
  <si>
    <t>Երկարաժամկետ արժեկտրոնային պարտատոմսեր</t>
  </si>
  <si>
    <t>AMGB</t>
  </si>
  <si>
    <t>11</t>
  </si>
  <si>
    <t>Միջնաժամկետ արժեկտրոնային պարտատոմսեր</t>
  </si>
  <si>
    <t>AMGN</t>
  </si>
  <si>
    <t>60</t>
  </si>
  <si>
    <t>36</t>
  </si>
  <si>
    <t>Կարճաժամկետ պարտատոմսեր</t>
  </si>
  <si>
    <t>AMGT</t>
  </si>
  <si>
    <t>Խնայողական արժեկտրոնային պարտատոմսեր</t>
  </si>
  <si>
    <t>AMGS</t>
  </si>
  <si>
    <t>02</t>
  </si>
  <si>
    <t>042246</t>
  </si>
  <si>
    <t>183248</t>
  </si>
  <si>
    <t>28C241</t>
  </si>
  <si>
    <t>042257</t>
  </si>
  <si>
    <t>183259</t>
  </si>
  <si>
    <t>Մարում / հետգնում</t>
  </si>
  <si>
    <t>20</t>
  </si>
  <si>
    <t>072287</t>
  </si>
  <si>
    <t>172327</t>
  </si>
  <si>
    <t>30</t>
  </si>
  <si>
    <t>163472</t>
  </si>
  <si>
    <t>04</t>
  </si>
  <si>
    <t>08</t>
  </si>
  <si>
    <t>08A247</t>
  </si>
  <si>
    <t>164242</t>
  </si>
  <si>
    <t>167245</t>
  </si>
  <si>
    <t>191245</t>
  </si>
  <si>
    <t>12</t>
  </si>
  <si>
    <t>16B248</t>
  </si>
  <si>
    <t>016244</t>
  </si>
  <si>
    <t>019248</t>
  </si>
  <si>
    <t>053247</t>
  </si>
  <si>
    <t>Վարկատու / վարկային ծրագիր</t>
  </si>
  <si>
    <t xml:space="preserve"> ԱՄՆ դոլար</t>
  </si>
  <si>
    <t>Միջազգային կազմակերպությունների գծով</t>
  </si>
  <si>
    <t>այդ թվում`</t>
  </si>
  <si>
    <t>Վերակառուցման և Զարգացման Եվրոպական Բանկ</t>
  </si>
  <si>
    <t>Հայաստան-Վրաստան սահմանային տարածաշրջանային ճանապարհի (Մ6 Վանաձոր-Բագրատաշեն) բարելավման ծրագիր</t>
  </si>
  <si>
    <t>Հյուսիս-հարավ ճանապարհային միջանցքի ներդրումային ծրագիր - ծրագիր III</t>
  </si>
  <si>
    <t>29A332</t>
  </si>
  <si>
    <t>294276</t>
  </si>
  <si>
    <t>294251</t>
  </si>
  <si>
    <t>151249</t>
  </si>
  <si>
    <t>052249</t>
  </si>
  <si>
    <t>043248</t>
  </si>
  <si>
    <t>24B259</t>
  </si>
  <si>
    <t>29C247</t>
  </si>
  <si>
    <t>29C256</t>
  </si>
  <si>
    <t>212249</t>
  </si>
  <si>
    <t>212252</t>
  </si>
  <si>
    <t>212264</t>
  </si>
  <si>
    <t>303246</t>
  </si>
  <si>
    <t>303261</t>
  </si>
  <si>
    <t>035240</t>
  </si>
  <si>
    <t>035251</t>
  </si>
  <si>
    <t>076244</t>
  </si>
  <si>
    <t>076255</t>
  </si>
  <si>
    <t>197248</t>
  </si>
  <si>
    <t>197259</t>
  </si>
  <si>
    <t>019244</t>
  </si>
  <si>
    <t>019255</t>
  </si>
  <si>
    <t>18A244</t>
  </si>
  <si>
    <t>18A253</t>
  </si>
  <si>
    <t>24B240</t>
  </si>
  <si>
    <t>Պետական կառավարման համակարգի արդիականացման IV ծրագիր</t>
  </si>
  <si>
    <t>Օտարերկրյա պետությունների գծով</t>
  </si>
  <si>
    <t>Կրթության բարելավման ծրագրի լրացուցիչ ֆինանսավորում</t>
  </si>
  <si>
    <t>Երևանի ավտոբուսների ծրագիր</t>
  </si>
  <si>
    <t>Երևանի մետրոպոլիտենի վերականգնման II ծրագիր - II մասնաբաժին</t>
  </si>
  <si>
    <t>Ջրային հատվածի համայնքային ենթակառուցվածքների ծրագիր - I մասնաբաժին</t>
  </si>
  <si>
    <t>Ջրային հատվածի համայնքային ենթակառուցվածքների ծրագիր - II մասնաբաժին</t>
  </si>
  <si>
    <t>Ջրային հատվածի համայնքային ենթակառուցվածքների ծրագիր - այլ մասնաբաժիններ</t>
  </si>
  <si>
    <t>Էլեկտրահաղորդման ցանցի վերակառուցման ծրագիր</t>
  </si>
  <si>
    <t>Սեյսմիկ անվտանգության բարելավման ծրագիր</t>
  </si>
  <si>
    <t>Բյուջետային աջակցության վարկ (Հարկաբյուջետային կայունության եւ ֆինանսական շուկաների զարգացման ծրագրի համաֆինանսավորում)</t>
  </si>
  <si>
    <t>31</t>
  </si>
  <si>
    <t>29A504</t>
  </si>
  <si>
    <t>29A522</t>
  </si>
  <si>
    <t>294284</t>
  </si>
  <si>
    <t>294269</t>
  </si>
  <si>
    <t>014249</t>
  </si>
  <si>
    <t>135242</t>
  </si>
  <si>
    <t>036242</t>
  </si>
  <si>
    <t>303259</t>
  </si>
  <si>
    <t>115244</t>
  </si>
  <si>
    <t>115257</t>
  </si>
  <si>
    <t>30C230</t>
  </si>
  <si>
    <t>306249</t>
  </si>
  <si>
    <t>306264</t>
  </si>
  <si>
    <t>294244</t>
  </si>
  <si>
    <t>294243</t>
  </si>
  <si>
    <t>294250</t>
  </si>
  <si>
    <t>294268</t>
  </si>
  <si>
    <t>29A250</t>
  </si>
  <si>
    <t>29A276</t>
  </si>
  <si>
    <t>29A292</t>
  </si>
  <si>
    <t>29A316</t>
  </si>
  <si>
    <t>29A366</t>
  </si>
  <si>
    <t>29A374</t>
  </si>
  <si>
    <t>Կանաչ, դիմակայուն և ներառական զարգացման քաղաքականության վարկ</t>
  </si>
  <si>
    <t>Հյուսիս-հարավ ճանապարհային միջանցք - IV մասնաբաժին</t>
  </si>
  <si>
    <t xml:space="preserve">*համաձայն Ասիական Զարգացման Բանկի կողմից սահմանված ընթացակարգի, Հայաստանի Հանրապետության և Ասիական Զարգացման Բանկի միջև ստորագրված վերոհիշյալ վարկային համաձայնագրերի գծով վճարման ենթակա տոկոսավճարների չափով նվազեցվել է ծրագրերի իրականացման ընթացքում վճարվելիք տոկոսավճարները ֆինանսավորելու համար վարկային համաձայնագրով սահմանված համապատասխան ծախսային կատեգորիայի գումարը (փոխարկումը կատարվել է հիմք ընդունելով գանձման օրվա դրությամբ արժութային շուկայում ձևավորված ԱՄՆ դոլար/ՀՀ դրամ միջին փոխարժեքները):    </t>
  </si>
  <si>
    <t>115269</t>
  </si>
  <si>
    <t>306252</t>
  </si>
  <si>
    <t>222240</t>
  </si>
  <si>
    <t>228245</t>
  </si>
  <si>
    <t>228258</t>
  </si>
  <si>
    <t>228260</t>
  </si>
  <si>
    <t>283242</t>
  </si>
  <si>
    <t>289247</t>
  </si>
  <si>
    <t>289250</t>
  </si>
  <si>
    <t>289262</t>
  </si>
  <si>
    <t>075242</t>
  </si>
  <si>
    <t>07B244</t>
  </si>
  <si>
    <t>07B252</t>
  </si>
  <si>
    <t>07B262</t>
  </si>
  <si>
    <t>266247</t>
  </si>
  <si>
    <t>26C242</t>
  </si>
  <si>
    <t>26C250</t>
  </si>
  <si>
    <t>26C260</t>
  </si>
  <si>
    <t>098244</t>
  </si>
  <si>
    <t>092252</t>
  </si>
  <si>
    <t>092266</t>
  </si>
  <si>
    <t>092278</t>
  </si>
  <si>
    <t>294277</t>
  </si>
  <si>
    <t>294292</t>
  </si>
  <si>
    <t>032258</t>
  </si>
  <si>
    <t>033256</t>
  </si>
  <si>
    <t>313252</t>
  </si>
  <si>
    <t>055259</t>
  </si>
  <si>
    <t>128247</t>
  </si>
  <si>
    <t>029247</t>
  </si>
  <si>
    <t>309243</t>
  </si>
  <si>
    <t>04B248</t>
  </si>
  <si>
    <t>131258</t>
  </si>
  <si>
    <t>02C240</t>
  </si>
  <si>
    <t>026250</t>
  </si>
  <si>
    <t>02A241</t>
  </si>
  <si>
    <t>024255</t>
  </si>
  <si>
    <t>024269</t>
  </si>
  <si>
    <t>024271</t>
  </si>
  <si>
    <t>24B243</t>
  </si>
  <si>
    <t>245256</t>
  </si>
  <si>
    <t>245260</t>
  </si>
  <si>
    <t>245272</t>
  </si>
  <si>
    <t>Սեյսմիկ անվտանգության բարելավման ծրագրի լրացուցիչ ֆինանսավորում</t>
  </si>
  <si>
    <t>Երևանի ջրամատակարարման բարելավման ծրագիր - II մասնաբաժին</t>
  </si>
  <si>
    <t>Ջրային հատվածի համայնքային ենթակառուցվածքների ծրագիր - III մասնաբաժին</t>
  </si>
  <si>
    <t>Հյուսիս-հարավ ճանապարհային միջանցք - V մասնաբաժին</t>
  </si>
  <si>
    <t>Կանաչ, դիմակայուն և ներառական զարգացման ծրագիր</t>
  </si>
  <si>
    <t>306256</t>
  </si>
  <si>
    <t>048254</t>
  </si>
  <si>
    <t>111252</t>
  </si>
  <si>
    <t>117257</t>
  </si>
  <si>
    <t>117261</t>
  </si>
  <si>
    <t>117273</t>
  </si>
  <si>
    <t>033258</t>
  </si>
  <si>
    <t>039253</t>
  </si>
  <si>
    <t>039267</t>
  </si>
  <si>
    <t>039279</t>
  </si>
  <si>
    <t>017242</t>
  </si>
  <si>
    <t>Երևանի քաղաքային զարգացման ներդրումային ծրագիր</t>
  </si>
  <si>
    <t>Հարկաբյուջետային կայունության և  ֆինանսական շուկաների զարգացման ծրագիր - ենթածրագիր I</t>
  </si>
  <si>
    <t>Սեյսմիկ անվտանգության բարելավման ծրագրի լրացուցիչ ֆինանսավորում*</t>
  </si>
  <si>
    <t>Երևանի քաղաքային զարգացման ներդրումային ծրագիր*</t>
  </si>
  <si>
    <t>2024 թվականի հունվար-դեկտեմբեր ամիսների ընթացքում ՀՀ պետական գանձապետական պարտատոմսերի տեղաբաշխումների և տեղաբաշխումներից մուտքերի վերաբերյալ</t>
  </si>
  <si>
    <t xml:space="preserve">2024 թվականի հունվար-դեկտեմբեր ամիսների ընթացքում ՀՀ պետական բյուջեից պետական գանձապետական պարտատոմսերի մարման/հետգնման և սպասարկման գծով կատարված վճարումների վերաբերյալ </t>
  </si>
  <si>
    <t>13A258</t>
  </si>
  <si>
    <t>03B257</t>
  </si>
  <si>
    <t>01C259</t>
  </si>
  <si>
    <t>254250</t>
  </si>
  <si>
    <t>25A255</t>
  </si>
  <si>
    <t>25A264</t>
  </si>
  <si>
    <t>25A274</t>
  </si>
  <si>
    <t>106252</t>
  </si>
  <si>
    <t>10C253</t>
  </si>
  <si>
    <t>10C262</t>
  </si>
  <si>
    <t>10C272</t>
  </si>
  <si>
    <t>Երկարաժամկետ արժեկտրոնային պարտատոմսեր*</t>
  </si>
  <si>
    <t>*Ներառված է ՀՀ կառավարության 2023 թվականի դեկտեմբերի 28-ի N 2326-Ն որոշման (ՀՀ կառավարության 2024 թվականի հոկտեմբերի 17-ի N 1638-Ն որոշման փոփոխությամբ) համաձայն առանձին ֆինանսական կազմակերպությունների դրամական պահանջների (գույքային իրավունքների) զիջման դիմաց 30.12.2024թ. 13,763,690,000.00 դրամ անվանական արժեքով ուղղակի տեղաբաշխված  պարտատոմսը:</t>
  </si>
  <si>
    <t>2024 թվականի հունվար-դեկտեմբեր ամիսների ընթացքում միջազգային կազմակերպությունների, օտարերկրյա պետությունների և առևտրային բանկերի կողմից ՀՀ կառավարությանը տրամադրված վարկերի գծով կատարված մասհանումների վերաբերյալ</t>
  </si>
  <si>
    <t>Կանաչ, դիմակայուն և ներառական զարգացման քաղաքականության երկրորդ գործառնություն</t>
  </si>
  <si>
    <t>Ջրային հատվածի համայնքային ենթակառուցվածքների ծրագիր - IV մասնաբաժին</t>
  </si>
  <si>
    <t>Երևանի մետրոպոլիտենի վերականգնման II ծրագիր - III մասնաբաժին</t>
  </si>
  <si>
    <t>Հարկաբյուջետային կայունության և ֆինանսական շուկաների զարգացման ծրագիր - ենթածրագիր 2</t>
  </si>
  <si>
    <t>Բյուջետային աջակցության վարկ-2 (Հարկաբյուջետային կայունության և ֆինանսական շուկաների զարգացման ծրագրի համաֆինանսավորում)</t>
  </si>
  <si>
    <t>Նավթ Արտահանող Երկրների Կազմակերպության (ՕՊԵԿ) Միջազգային Զարգացման Հիմնադրամ</t>
  </si>
  <si>
    <t>Կանաչ, դիմակայուն և ներառական զարգացման երկրորդ ծրագիր</t>
  </si>
  <si>
    <t>2024 թվականի հունվար-դեկտեմբեր ամիսների ընթացքում ՀՀ պետական բյուջեից միջազգային կազմակերպությունների, օտարերկրյա պետությունների և առևտրային բանկերի կողմից ՀՀ կառավարությանը տրամադրված վարկերի մարման և սպասարկման վերաբերյալ</t>
  </si>
  <si>
    <t>Երևանի ջրամատակարարման բարելավման ծրագիր - II մասնաբաժիններ</t>
  </si>
  <si>
    <t>Բյուջետային աջակցության վարկ-2 (Հարկաբյուջետային կայունության եւ ֆինանսական շուկաների զարգացման ծրագրի համաֆինանսավորում)</t>
  </si>
  <si>
    <t xml:space="preserve">2024 թվականի հունվար-դեկտեմբեր ամիսների ընթացքում ՀՀ պետական բյուջեից պետական արտարժութային պարտատոմսերի մարման (հետգնման) և սպասարկման գծով կատարված վճարումների վերաբերյալ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</si>
</sst>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-[$$-409]* #,##0.00_ ;_-[$$-409]* \-#,##0.00\ ;_-[$$-409]* &quot;-&quot;??_ ;_-@_ "/>
    <numFmt numFmtId="166" formatCode="_-* #,##0.00_-;\-* #,##0.00_-;_-* &quot;-&quot;??_-;_-@_-"/>
    <numFmt numFmtId="167" formatCode="General_)"/>
    <numFmt numFmtId="168" formatCode="_(* #,##0.0_);_(* \(#,##0.0\);_(* &quot;-&quot;??_);_(@_)"/>
    <numFmt numFmtId="169" formatCode="_(&quot;$&quot;* #,##0.0_);_(&quot;$&quot;* \(#,##0.0\);_(&quot;$&quot;* &quot;-&quot;??_);_(@_)"/>
    <numFmt numFmtId="170" formatCode="_([$$-409]* #,##0.00_);_([$$-409]* \(#,##0.00\);_([$$-409]* &quot;-&quot;??_);_(@_)"/>
    <numFmt numFmtId="171" formatCode="_(* #,##0.0_);_(* \(#,##0.0\);_(* &quot;-&quot;?_);_(@_)"/>
    <numFmt numFmtId="172" formatCode="_-[$$-409]* #,##0.0_ ;_-[$$-409]* \-#,##0.0\ ;_-[$$-409]* &quot;-&quot;??_ ;_-@_ "/>
    <numFmt numFmtId="173" formatCode="_([$$-409]* #,##0.0_);_([$$-409]* \(#,##0.0\);_([$$-409]* &quot;-&quot;?_);_(@_)"/>
    <numFmt numFmtId="174" formatCode="_-* #,##0.00\ _₽_-;\-* #,##0.00\ _₽_-;_-* &quot;-&quot;??\ _₽_-;_-@_-"/>
    <numFmt numFmtId="175" formatCode="_-* #,##0.00_р_._-;\-* #,##0.00_р_._-;_-* &quot;-&quot;??_р_._-;_-@_-"/>
    <numFmt numFmtId="176" formatCode="##,##0.0;\(##,##0.0\);\-"/>
  </numFmts>
  <fonts count="8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i/>
      <sz val="10"/>
      <name val="GHEA Grapalat"/>
      <family val="3"/>
    </font>
    <font>
      <sz val="10"/>
      <name val="Arial"/>
      <family val="2"/>
    </font>
    <font>
      <b/>
      <sz val="12"/>
      <name val="GHEA Grapalat"/>
      <family val="3"/>
    </font>
    <font>
      <i/>
      <sz val="12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color rgb="FFFF0000"/>
      <name val="GHEA Grapalat"/>
      <family val="3"/>
    </font>
    <font>
      <b/>
      <sz val="10"/>
      <name val="GHEA Grapalat"/>
      <family val="3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6"/>
      <name val="GHEA Grapalat"/>
      <family val="3"/>
    </font>
    <font>
      <sz val="8"/>
      <name val="Arial Armenian"/>
      <family val="2"/>
    </font>
    <font>
      <i/>
      <sz val="9"/>
      <color rgb="FFFF000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2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0"/>
      <name val="Arial"/>
    </font>
    <font>
      <sz val="8"/>
      <name val="GHEA Grapalat"/>
      <family val="3"/>
    </font>
    <font>
      <sz val="10"/>
      <color rgb="FF000000"/>
      <name val="Times New Roman"/>
      <family val="1"/>
    </font>
    <font>
      <sz val="10"/>
      <color rgb="FF9C6500"/>
      <name val="Calibri"/>
      <family val="2"/>
      <scheme val="minor"/>
    </font>
    <font>
      <sz val="8"/>
      <name val="GHEA Grapalat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00">
    <xf numFmtId="0" fontId="0" fillId="0" borderId="0"/>
    <xf numFmtId="0" fontId="21" fillId="0" borderId="0"/>
    <xf numFmtId="43" fontId="21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39" borderId="0" applyNumberFormat="0" applyBorder="0" applyAlignment="0" applyProtection="0"/>
    <xf numFmtId="0" fontId="30" fillId="36" borderId="0" applyNumberFormat="0" applyBorder="0" applyAlignment="0" applyProtection="0"/>
    <xf numFmtId="0" fontId="30" fillId="40" borderId="0" applyNumberFormat="0" applyBorder="0" applyAlignment="0" applyProtection="0"/>
    <xf numFmtId="0" fontId="30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3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4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1" fillId="45" borderId="0" applyNumberFormat="0" applyBorder="0" applyAlignment="0" applyProtection="0"/>
    <xf numFmtId="0" fontId="31" fillId="41" borderId="0" applyNumberFormat="0" applyBorder="0" applyAlignment="0" applyProtection="0"/>
    <xf numFmtId="0" fontId="31" fillId="39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3" fontId="3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38" fontId="38" fillId="0" borderId="0"/>
    <xf numFmtId="38" fontId="39" fillId="0" borderId="0"/>
    <xf numFmtId="38" fontId="40" fillId="0" borderId="0"/>
    <xf numFmtId="38" fontId="41" fillId="0" borderId="0"/>
    <xf numFmtId="0" fontId="42" fillId="0" borderId="0"/>
    <xf numFmtId="0" fontId="42" fillId="0" borderId="0"/>
    <xf numFmtId="0" fontId="43" fillId="0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44" fillId="0" borderId="0"/>
    <xf numFmtId="0" fontId="33" fillId="0" borderId="0"/>
    <xf numFmtId="0" fontId="36" fillId="0" borderId="0"/>
    <xf numFmtId="0" fontId="34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0" fontId="45" fillId="0" borderId="0"/>
    <xf numFmtId="0" fontId="33" fillId="0" borderId="0"/>
    <xf numFmtId="0" fontId="33" fillId="0" borderId="0"/>
    <xf numFmtId="0" fontId="46" fillId="0" borderId="0"/>
    <xf numFmtId="0" fontId="21" fillId="0" borderId="0"/>
    <xf numFmtId="0" fontId="3" fillId="0" borderId="0"/>
    <xf numFmtId="0" fontId="33" fillId="0" borderId="0"/>
    <xf numFmtId="0" fontId="33" fillId="0" borderId="0"/>
    <xf numFmtId="0" fontId="3" fillId="0" borderId="0"/>
    <xf numFmtId="0" fontId="21" fillId="0" borderId="0">
      <alignment shrinkToFit="1"/>
    </xf>
    <xf numFmtId="0" fontId="3" fillId="0" borderId="0"/>
    <xf numFmtId="0" fontId="33" fillId="0" borderId="0"/>
    <xf numFmtId="0" fontId="33" fillId="0" borderId="0"/>
    <xf numFmtId="0" fontId="3" fillId="0" borderId="0"/>
    <xf numFmtId="0" fontId="21" fillId="0" borderId="0"/>
    <xf numFmtId="0" fontId="21" fillId="0" borderId="0"/>
    <xf numFmtId="0" fontId="21" fillId="0" borderId="0">
      <alignment shrinkToFit="1"/>
    </xf>
    <xf numFmtId="0" fontId="21" fillId="0" borderId="0"/>
    <xf numFmtId="0" fontId="21" fillId="0" borderId="0">
      <alignment shrinkToFit="1"/>
    </xf>
    <xf numFmtId="0" fontId="21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47" fillId="0" borderId="0"/>
    <xf numFmtId="0" fontId="48" fillId="0" borderId="0"/>
    <xf numFmtId="0" fontId="47" fillId="0" borderId="0"/>
    <xf numFmtId="0" fontId="21" fillId="0" borderId="0"/>
    <xf numFmtId="0" fontId="34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46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3" fillId="0" borderId="0"/>
    <xf numFmtId="0" fontId="21" fillId="0" borderId="0"/>
    <xf numFmtId="0" fontId="35" fillId="0" borderId="0"/>
    <xf numFmtId="0" fontId="35" fillId="0" borderId="0"/>
    <xf numFmtId="0" fontId="36" fillId="0" borderId="0"/>
    <xf numFmtId="0" fontId="33" fillId="0" borderId="0"/>
    <xf numFmtId="0" fontId="3" fillId="0" borderId="0"/>
    <xf numFmtId="0" fontId="33" fillId="0" borderId="0"/>
    <xf numFmtId="0" fontId="46" fillId="0" borderId="0"/>
    <xf numFmtId="0" fontId="33" fillId="0" borderId="0"/>
    <xf numFmtId="0" fontId="32" fillId="0" borderId="0"/>
    <xf numFmtId="0" fontId="32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6" fillId="0" borderId="0"/>
    <xf numFmtId="0" fontId="3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/>
    <xf numFmtId="0" fontId="50" fillId="0" borderId="0"/>
    <xf numFmtId="0" fontId="2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50" borderId="0" applyNumberFormat="0" applyBorder="0" applyAlignment="0" applyProtection="0"/>
    <xf numFmtId="167" fontId="51" fillId="0" borderId="22">
      <protection locked="0"/>
    </xf>
    <xf numFmtId="0" fontId="52" fillId="38" borderId="23" applyNumberFormat="0" applyAlignment="0" applyProtection="0"/>
    <xf numFmtId="0" fontId="53" fillId="51" borderId="24" applyNumberFormat="0" applyAlignment="0" applyProtection="0"/>
    <xf numFmtId="0" fontId="54" fillId="51" borderId="23" applyNumberFormat="0" applyAlignment="0" applyProtection="0"/>
    <xf numFmtId="0" fontId="55" fillId="0" borderId="25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167" fontId="58" fillId="52" borderId="22"/>
    <xf numFmtId="0" fontId="59" fillId="0" borderId="28" applyNumberFormat="0" applyFill="0" applyAlignment="0" applyProtection="0"/>
    <xf numFmtId="0" fontId="60" fillId="53" borderId="29" applyNumberFormat="0" applyAlignment="0" applyProtection="0"/>
    <xf numFmtId="0" fontId="61" fillId="0" borderId="0" applyNumberFormat="0" applyFill="0" applyBorder="0" applyAlignment="0" applyProtection="0"/>
    <xf numFmtId="0" fontId="62" fillId="54" borderId="0" applyNumberFormat="0" applyBorder="0" applyAlignment="0" applyProtection="0"/>
    <xf numFmtId="0" fontId="21" fillId="0" borderId="0"/>
    <xf numFmtId="0" fontId="32" fillId="0" borderId="0"/>
    <xf numFmtId="0" fontId="32" fillId="0" borderId="0"/>
    <xf numFmtId="0" fontId="63" fillId="34" borderId="0" applyNumberFormat="0" applyBorder="0" applyAlignment="0" applyProtection="0"/>
    <xf numFmtId="0" fontId="64" fillId="0" borderId="0" applyNumberFormat="0" applyFill="0" applyBorder="0" applyAlignment="0" applyProtection="0"/>
    <xf numFmtId="0" fontId="36" fillId="55" borderId="30" applyNumberFormat="0" applyFont="0" applyAlignment="0" applyProtection="0"/>
    <xf numFmtId="0" fontId="65" fillId="0" borderId="31" applyNumberFormat="0" applyFill="0" applyAlignment="0" applyProtection="0"/>
    <xf numFmtId="0" fontId="66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7" fillId="3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44" fontId="21" fillId="0" borderId="0" applyFont="0" applyFill="0" applyBorder="0" applyAlignment="0" applyProtection="0"/>
    <xf numFmtId="0" fontId="69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75" fillId="0" borderId="0" applyFont="0" applyFill="0" applyBorder="0" applyAlignment="0" applyProtection="0"/>
    <xf numFmtId="0" fontId="2" fillId="0" borderId="0"/>
    <xf numFmtId="44" fontId="7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/>
    <xf numFmtId="0" fontId="18" fillId="0" borderId="0"/>
    <xf numFmtId="43" fontId="34" fillId="0" borderId="0" applyFont="0" applyFill="0" applyBorder="0" applyAlignment="0" applyProtection="0"/>
    <xf numFmtId="0" fontId="34" fillId="0" borderId="0"/>
    <xf numFmtId="0" fontId="33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1" fillId="0" borderId="0"/>
    <xf numFmtId="0" fontId="78" fillId="0" borderId="0"/>
    <xf numFmtId="9" fontId="32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74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33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4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29" fillId="4" borderId="0" applyNumberFormat="0" applyBorder="0" applyAlignment="0" applyProtection="0"/>
    <xf numFmtId="0" fontId="80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>
      <alignment shrinkToFit="1"/>
    </xf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>
      <alignment shrinkToFit="1"/>
    </xf>
    <xf numFmtId="0" fontId="18" fillId="0" borderId="0"/>
    <xf numFmtId="0" fontId="18" fillId="0" borderId="0">
      <alignment shrinkToFi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76" fontId="81" fillId="0" borderId="0" applyFill="0" applyBorder="0" applyProtection="0">
      <alignment horizontal="right" vertical="top"/>
    </xf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</cellStyleXfs>
  <cellXfs count="210">
    <xf numFmtId="0" fontId="0" fillId="0" borderId="0" xfId="0"/>
    <xf numFmtId="0" fontId="19" fillId="0" borderId="0" xfId="0" applyFont="1"/>
    <xf numFmtId="0" fontId="19" fillId="0" borderId="0" xfId="1" applyFont="1" applyAlignment="1">
      <alignment vertical="center"/>
    </xf>
    <xf numFmtId="0" fontId="19" fillId="0" borderId="0" xfId="1" applyFont="1"/>
    <xf numFmtId="43" fontId="26" fillId="0" borderId="0" xfId="2" applyFont="1" applyFill="1" applyBorder="1"/>
    <xf numFmtId="0" fontId="19" fillId="0" borderId="0" xfId="1" applyFont="1" applyAlignment="1">
      <alignment vertical="center" wrapText="1"/>
    </xf>
    <xf numFmtId="43" fontId="24" fillId="57" borderId="15" xfId="2" applyFont="1" applyFill="1" applyBorder="1" applyAlignment="1">
      <alignment horizontal="center" vertical="center"/>
    </xf>
    <xf numFmtId="43" fontId="24" fillId="57" borderId="15" xfId="2" applyFont="1" applyFill="1" applyBorder="1" applyAlignment="1">
      <alignment horizontal="center" vertical="center" wrapText="1"/>
    </xf>
    <xf numFmtId="0" fontId="25" fillId="57" borderId="14" xfId="1" applyFont="1" applyFill="1" applyBorder="1" applyAlignment="1">
      <alignment horizontal="center" vertical="center"/>
    </xf>
    <xf numFmtId="170" fontId="26" fillId="0" borderId="0" xfId="2" applyNumberFormat="1" applyFont="1" applyFill="1" applyBorder="1"/>
    <xf numFmtId="164" fontId="26" fillId="0" borderId="0" xfId="2" applyNumberFormat="1" applyFont="1" applyFill="1" applyBorder="1"/>
    <xf numFmtId="0" fontId="70" fillId="0" borderId="0" xfId="1" applyFont="1"/>
    <xf numFmtId="0" fontId="26" fillId="0" borderId="0" xfId="1" applyFont="1"/>
    <xf numFmtId="171" fontId="19" fillId="0" borderId="0" xfId="2" applyNumberFormat="1" applyFont="1" applyFill="1" applyBorder="1" applyAlignment="1">
      <alignment vertical="center"/>
    </xf>
    <xf numFmtId="0" fontId="68" fillId="0" borderId="0" xfId="1" applyFont="1" applyAlignment="1">
      <alignment vertical="center"/>
    </xf>
    <xf numFmtId="43" fontId="19" fillId="0" borderId="15" xfId="266" applyNumberFormat="1" applyFont="1" applyFill="1" applyBorder="1" applyAlignment="1">
      <alignment horizontal="left" vertical="center" wrapText="1" indent="1"/>
    </xf>
    <xf numFmtId="44" fontId="19" fillId="0" borderId="15" xfId="266" applyFont="1" applyFill="1" applyBorder="1" applyAlignment="1">
      <alignment horizontal="left" vertical="center" wrapText="1" indent="1"/>
    </xf>
    <xf numFmtId="0" fontId="19" fillId="0" borderId="15" xfId="1" applyFont="1" applyBorder="1" applyAlignment="1">
      <alignment horizontal="left" vertical="center" wrapText="1" indent="1"/>
    </xf>
    <xf numFmtId="43" fontId="24" fillId="57" borderId="16" xfId="2" applyFont="1" applyFill="1" applyBorder="1" applyAlignment="1">
      <alignment horizontal="center" vertical="center"/>
    </xf>
    <xf numFmtId="43" fontId="19" fillId="0" borderId="0" xfId="2" applyFont="1" applyFill="1" applyBorder="1"/>
    <xf numFmtId="0" fontId="23" fillId="0" borderId="0" xfId="350" applyFont="1" applyAlignment="1">
      <alignment horizontal="center" vertical="center" wrapText="1"/>
    </xf>
    <xf numFmtId="170" fontId="19" fillId="0" borderId="0" xfId="2" applyNumberFormat="1" applyFont="1" applyFill="1" applyBorder="1"/>
    <xf numFmtId="0" fontId="22" fillId="0" borderId="0" xfId="350" applyFont="1" applyAlignment="1">
      <alignment horizontal="center" vertical="center"/>
    </xf>
    <xf numFmtId="0" fontId="72" fillId="0" borderId="0" xfId="483" applyFont="1" applyAlignment="1">
      <alignment vertical="center" wrapText="1"/>
    </xf>
    <xf numFmtId="0" fontId="71" fillId="0" borderId="0" xfId="483" applyFont="1" applyAlignment="1">
      <alignment horizontal="center" vertical="center" wrapText="1"/>
    </xf>
    <xf numFmtId="0" fontId="73" fillId="0" borderId="0" xfId="483" applyFont="1" applyAlignment="1">
      <alignment horizontal="center" vertical="center" wrapText="1"/>
    </xf>
    <xf numFmtId="0" fontId="71" fillId="0" borderId="0" xfId="483" applyFont="1" applyAlignment="1">
      <alignment vertical="center" wrapText="1"/>
    </xf>
    <xf numFmtId="43" fontId="72" fillId="0" borderId="0" xfId="484" applyFont="1" applyFill="1" applyBorder="1" applyAlignment="1">
      <alignment vertical="center" wrapText="1"/>
    </xf>
    <xf numFmtId="0" fontId="20" fillId="56" borderId="10" xfId="483" applyFont="1" applyFill="1" applyBorder="1" applyAlignment="1">
      <alignment horizontal="center" vertical="center" wrapText="1"/>
    </xf>
    <xf numFmtId="43" fontId="20" fillId="56" borderId="11" xfId="484" applyFont="1" applyFill="1" applyBorder="1" applyAlignment="1">
      <alignment horizontal="center" vertical="center" wrapText="1"/>
    </xf>
    <xf numFmtId="14" fontId="20" fillId="56" borderId="12" xfId="483" applyNumberFormat="1" applyFont="1" applyFill="1" applyBorder="1" applyAlignment="1">
      <alignment horizontal="center" vertical="center" wrapText="1"/>
    </xf>
    <xf numFmtId="0" fontId="19" fillId="0" borderId="0" xfId="483" applyFont="1" applyAlignment="1">
      <alignment horizontal="center" vertical="center" wrapText="1"/>
    </xf>
    <xf numFmtId="168" fontId="27" fillId="0" borderId="15" xfId="484" applyNumberFormat="1" applyFont="1" applyFill="1" applyBorder="1" applyAlignment="1">
      <alignment vertical="center" wrapText="1"/>
    </xf>
    <xf numFmtId="168" fontId="27" fillId="0" borderId="16" xfId="484" applyNumberFormat="1" applyFont="1" applyFill="1" applyBorder="1" applyAlignment="1">
      <alignment vertical="center" wrapText="1"/>
    </xf>
    <xf numFmtId="0" fontId="19" fillId="0" borderId="14" xfId="483" applyFont="1" applyBorder="1" applyAlignment="1">
      <alignment horizontal="center" vertical="center" wrapText="1"/>
    </xf>
    <xf numFmtId="0" fontId="19" fillId="0" borderId="15" xfId="483" applyFont="1" applyBorder="1" applyAlignment="1">
      <alignment horizontal="right" vertical="center" wrapText="1"/>
    </xf>
    <xf numFmtId="49" fontId="19" fillId="0" borderId="15" xfId="483" applyNumberFormat="1" applyFont="1" applyBorder="1" applyAlignment="1">
      <alignment horizontal="center" vertical="center" wrapText="1"/>
    </xf>
    <xf numFmtId="0" fontId="19" fillId="0" borderId="15" xfId="483" applyFont="1" applyBorder="1" applyAlignment="1">
      <alignment horizontal="left" vertical="center" wrapText="1"/>
    </xf>
    <xf numFmtId="168" fontId="19" fillId="0" borderId="15" xfId="484" applyNumberFormat="1" applyFont="1" applyFill="1" applyBorder="1" applyAlignment="1">
      <alignment horizontal="center" vertical="center" wrapText="1"/>
    </xf>
    <xf numFmtId="168" fontId="19" fillId="0" borderId="16" xfId="484" applyNumberFormat="1" applyFont="1" applyFill="1" applyBorder="1" applyAlignment="1">
      <alignment horizontal="center" vertical="center" wrapText="1"/>
    </xf>
    <xf numFmtId="43" fontId="19" fillId="0" borderId="0" xfId="483" applyNumberFormat="1" applyFont="1" applyAlignment="1">
      <alignment vertical="center" wrapText="1"/>
    </xf>
    <xf numFmtId="0" fontId="19" fillId="0" borderId="0" xfId="483" applyFont="1" applyAlignment="1">
      <alignment vertical="center" wrapText="1"/>
    </xf>
    <xf numFmtId="49" fontId="19" fillId="0" borderId="15" xfId="483" applyNumberFormat="1" applyFont="1" applyBorder="1" applyAlignment="1">
      <alignment horizontal="left" vertical="center" wrapText="1"/>
    </xf>
    <xf numFmtId="168" fontId="27" fillId="56" borderId="20" xfId="484" applyNumberFormat="1" applyFont="1" applyFill="1" applyBorder="1" applyAlignment="1">
      <alignment vertical="center" wrapText="1"/>
    </xf>
    <xf numFmtId="168" fontId="27" fillId="56" borderId="21" xfId="484" applyNumberFormat="1" applyFont="1" applyFill="1" applyBorder="1" applyAlignment="1">
      <alignment vertical="center" wrapText="1"/>
    </xf>
    <xf numFmtId="0" fontId="19" fillId="0" borderId="0" xfId="483" applyFont="1" applyAlignment="1">
      <alignment horizontal="right" vertical="center" wrapText="1"/>
    </xf>
    <xf numFmtId="0" fontId="19" fillId="0" borderId="0" xfId="483" applyFont="1" applyAlignment="1">
      <alignment horizontal="left" vertical="center" wrapText="1"/>
    </xf>
    <xf numFmtId="43" fontId="19" fillId="0" borderId="0" xfId="484" applyFont="1" applyFill="1" applyBorder="1" applyAlignment="1">
      <alignment horizontal="center" vertical="center" wrapText="1"/>
    </xf>
    <xf numFmtId="49" fontId="19" fillId="0" borderId="0" xfId="483" applyNumberFormat="1" applyFont="1" applyAlignment="1">
      <alignment horizontal="center" vertical="center" wrapText="1"/>
    </xf>
    <xf numFmtId="43" fontId="19" fillId="0" borderId="0" xfId="484" applyFont="1" applyFill="1" applyBorder="1" applyAlignment="1">
      <alignment vertical="center" wrapText="1"/>
    </xf>
    <xf numFmtId="14" fontId="19" fillId="0" borderId="0" xfId="483" applyNumberFormat="1" applyFont="1" applyAlignment="1">
      <alignment horizontal="center" vertical="center" wrapText="1"/>
    </xf>
    <xf numFmtId="0" fontId="72" fillId="0" borderId="0" xfId="483" applyFont="1" applyAlignment="1">
      <alignment horizontal="right" vertical="center" wrapText="1"/>
    </xf>
    <xf numFmtId="49" fontId="72" fillId="0" borderId="0" xfId="483" applyNumberFormat="1" applyFont="1" applyAlignment="1">
      <alignment horizontal="center" vertical="center" wrapText="1"/>
    </xf>
    <xf numFmtId="0" fontId="72" fillId="0" borderId="0" xfId="483" applyFont="1" applyAlignment="1">
      <alignment horizontal="left" vertical="center" wrapText="1"/>
    </xf>
    <xf numFmtId="14" fontId="72" fillId="0" borderId="0" xfId="483" applyNumberFormat="1" applyFont="1" applyAlignment="1">
      <alignment horizontal="center" vertical="center" wrapText="1"/>
    </xf>
    <xf numFmtId="0" fontId="72" fillId="0" borderId="0" xfId="483" applyFont="1" applyAlignment="1">
      <alignment horizontal="center" vertical="center" wrapText="1"/>
    </xf>
    <xf numFmtId="0" fontId="74" fillId="0" borderId="0" xfId="483" applyFont="1" applyAlignment="1">
      <alignment vertical="center" wrapText="1"/>
    </xf>
    <xf numFmtId="0" fontId="22" fillId="0" borderId="0" xfId="483" applyFont="1" applyAlignment="1">
      <alignment horizontal="center" vertical="center" wrapText="1"/>
    </xf>
    <xf numFmtId="0" fontId="23" fillId="0" borderId="0" xfId="483" applyFont="1" applyAlignment="1">
      <alignment horizontal="center" vertical="center" wrapText="1"/>
    </xf>
    <xf numFmtId="0" fontId="27" fillId="0" borderId="0" xfId="483" applyFont="1" applyAlignment="1">
      <alignment vertical="center" wrapText="1"/>
    </xf>
    <xf numFmtId="14" fontId="20" fillId="56" borderId="11" xfId="483" applyNumberFormat="1" applyFont="1" applyFill="1" applyBorder="1" applyAlignment="1">
      <alignment horizontal="center" vertical="center" wrapText="1"/>
    </xf>
    <xf numFmtId="43" fontId="20" fillId="56" borderId="12" xfId="484" applyFont="1" applyFill="1" applyBorder="1" applyAlignment="1">
      <alignment horizontal="center" vertical="center" wrapText="1"/>
    </xf>
    <xf numFmtId="0" fontId="20" fillId="0" borderId="0" xfId="483" applyFont="1" applyAlignment="1">
      <alignment horizontal="center" vertical="center" wrapText="1"/>
    </xf>
    <xf numFmtId="0" fontId="19" fillId="0" borderId="34" xfId="483" applyFont="1" applyBorder="1" applyAlignment="1">
      <alignment horizontal="center" vertical="center" wrapText="1"/>
    </xf>
    <xf numFmtId="0" fontId="19" fillId="0" borderId="35" xfId="483" applyFont="1" applyBorder="1" applyAlignment="1">
      <alignment horizontal="right" vertical="center" wrapText="1"/>
    </xf>
    <xf numFmtId="49" fontId="19" fillId="0" borderId="35" xfId="483" applyNumberFormat="1" applyFont="1" applyBorder="1" applyAlignment="1">
      <alignment horizontal="center" vertical="center" wrapText="1"/>
    </xf>
    <xf numFmtId="0" fontId="19" fillId="0" borderId="35" xfId="483" applyFont="1" applyBorder="1" applyAlignment="1">
      <alignment horizontal="left" vertical="center" wrapText="1"/>
    </xf>
    <xf numFmtId="168" fontId="19" fillId="0" borderId="35" xfId="484" applyNumberFormat="1" applyFont="1" applyFill="1" applyBorder="1" applyAlignment="1">
      <alignment horizontal="center" vertical="center" wrapText="1"/>
    </xf>
    <xf numFmtId="49" fontId="19" fillId="0" borderId="35" xfId="483" applyNumberFormat="1" applyFont="1" applyBorder="1" applyAlignment="1">
      <alignment horizontal="left" vertical="center" wrapText="1"/>
    </xf>
    <xf numFmtId="0" fontId="74" fillId="0" borderId="0" xfId="485" applyFont="1"/>
    <xf numFmtId="43" fontId="74" fillId="0" borderId="0" xfId="218" applyFont="1" applyAlignment="1">
      <alignment horizontal="center"/>
    </xf>
    <xf numFmtId="43" fontId="74" fillId="0" borderId="0" xfId="218" applyFont="1"/>
    <xf numFmtId="43" fontId="19" fillId="0" borderId="0" xfId="218" applyFont="1" applyAlignment="1">
      <alignment horizontal="center"/>
    </xf>
    <xf numFmtId="43" fontId="19" fillId="0" borderId="0" xfId="218" applyFont="1"/>
    <xf numFmtId="0" fontId="19" fillId="0" borderId="0" xfId="485" applyFont="1"/>
    <xf numFmtId="43" fontId="20" fillId="56" borderId="15" xfId="218" applyFont="1" applyFill="1" applyBorder="1" applyAlignment="1">
      <alignment horizontal="center" vertical="center" wrapText="1"/>
    </xf>
    <xf numFmtId="168" fontId="20" fillId="56" borderId="15" xfId="484" applyNumberFormat="1" applyFont="1" applyFill="1" applyBorder="1" applyAlignment="1">
      <alignment horizontal="center" vertical="center" wrapText="1"/>
    </xf>
    <xf numFmtId="0" fontId="20" fillId="0" borderId="0" xfId="485" applyFont="1" applyAlignment="1">
      <alignment vertical="center"/>
    </xf>
    <xf numFmtId="43" fontId="25" fillId="0" borderId="18" xfId="218" applyFont="1" applyFill="1" applyBorder="1" applyAlignment="1">
      <alignment vertical="center" wrapText="1"/>
    </xf>
    <xf numFmtId="43" fontId="25" fillId="0" borderId="18" xfId="218" applyFont="1" applyFill="1" applyBorder="1" applyAlignment="1">
      <alignment horizontal="center" vertical="center" wrapText="1"/>
    </xf>
    <xf numFmtId="172" fontId="27" fillId="0" borderId="15" xfId="484" applyNumberFormat="1" applyFont="1" applyFill="1" applyBorder="1" applyAlignment="1">
      <alignment horizontal="center" vertical="center" wrapText="1"/>
    </xf>
    <xf numFmtId="168" fontId="25" fillId="0" borderId="15" xfId="484" applyNumberFormat="1" applyFont="1" applyFill="1" applyBorder="1" applyAlignment="1">
      <alignment horizontal="center" vertical="center" wrapText="1"/>
    </xf>
    <xf numFmtId="0" fontId="19" fillId="0" borderId="0" xfId="485" applyFont="1" applyAlignment="1">
      <alignment vertical="center"/>
    </xf>
    <xf numFmtId="43" fontId="19" fillId="0" borderId="18" xfId="218" applyFont="1" applyFill="1" applyBorder="1" applyAlignment="1">
      <alignment vertical="center" wrapText="1"/>
    </xf>
    <xf numFmtId="43" fontId="19" fillId="0" borderId="18" xfId="218" applyFont="1" applyFill="1" applyBorder="1" applyAlignment="1">
      <alignment horizontal="center" vertical="center" wrapText="1"/>
    </xf>
    <xf numFmtId="43" fontId="27" fillId="0" borderId="15" xfId="218" applyFont="1" applyFill="1" applyBorder="1" applyAlignment="1">
      <alignment horizontal="center" vertical="center" wrapText="1"/>
    </xf>
    <xf numFmtId="43" fontId="27" fillId="0" borderId="15" xfId="218" applyFont="1" applyFill="1" applyBorder="1" applyAlignment="1">
      <alignment vertical="center" wrapText="1"/>
    </xf>
    <xf numFmtId="168" fontId="27" fillId="0" borderId="15" xfId="484" applyNumberFormat="1" applyFont="1" applyFill="1" applyBorder="1" applyAlignment="1">
      <alignment horizontal="center" vertical="center" wrapText="1"/>
    </xf>
    <xf numFmtId="0" fontId="27" fillId="0" borderId="0" xfId="485" applyFont="1" applyFill="1" applyAlignment="1">
      <alignment vertical="center"/>
    </xf>
    <xf numFmtId="0" fontId="19" fillId="0" borderId="15" xfId="486" applyFont="1" applyFill="1" applyBorder="1" applyAlignment="1">
      <alignment horizontal="center" vertical="center"/>
    </xf>
    <xf numFmtId="43" fontId="19" fillId="0" borderId="15" xfId="218" applyFont="1" applyFill="1" applyBorder="1" applyAlignment="1">
      <alignment vertical="center" wrapText="1"/>
    </xf>
    <xf numFmtId="0" fontId="19" fillId="0" borderId="15" xfId="486" applyFont="1" applyFill="1" applyBorder="1" applyAlignment="1">
      <alignment vertical="center" wrapText="1"/>
    </xf>
    <xf numFmtId="0" fontId="27" fillId="0" borderId="0" xfId="485" applyFont="1" applyAlignment="1">
      <alignment vertical="center"/>
    </xf>
    <xf numFmtId="43" fontId="19" fillId="0" borderId="17" xfId="218" applyFont="1" applyFill="1" applyBorder="1" applyAlignment="1">
      <alignment vertical="center" wrapText="1"/>
    </xf>
    <xf numFmtId="172" fontId="25" fillId="56" borderId="15" xfId="484" applyNumberFormat="1" applyFont="1" applyFill="1" applyBorder="1" applyAlignment="1">
      <alignment vertical="center"/>
    </xf>
    <xf numFmtId="0" fontId="25" fillId="0" borderId="0" xfId="485" applyFont="1" applyAlignment="1">
      <alignment vertical="center"/>
    </xf>
    <xf numFmtId="0" fontId="19" fillId="0" borderId="0" xfId="485" applyFont="1" applyAlignment="1">
      <alignment horizontal="center"/>
    </xf>
    <xf numFmtId="165" fontId="19" fillId="0" borderId="0" xfId="485" applyNumberFormat="1" applyFont="1"/>
    <xf numFmtId="172" fontId="25" fillId="0" borderId="15" xfId="484" applyNumberFormat="1" applyFont="1" applyFill="1" applyBorder="1" applyAlignment="1">
      <alignment horizontal="center" vertical="center" wrapText="1"/>
    </xf>
    <xf numFmtId="0" fontId="22" fillId="0" borderId="0" xfId="350" applyFont="1" applyAlignment="1">
      <alignment horizontal="center" vertical="center"/>
    </xf>
    <xf numFmtId="43" fontId="19" fillId="0" borderId="0" xfId="485" applyNumberFormat="1" applyFont="1"/>
    <xf numFmtId="0" fontId="19" fillId="0" borderId="0" xfId="487" applyFont="1" applyAlignment="1">
      <alignment vertical="center"/>
    </xf>
    <xf numFmtId="0" fontId="19" fillId="0" borderId="0" xfId="487" applyFont="1" applyAlignment="1">
      <alignment horizontal="center" vertical="center"/>
    </xf>
    <xf numFmtId="0" fontId="20" fillId="0" borderId="0" xfId="487" applyFont="1" applyAlignment="1">
      <alignment horizontal="left" vertical="center"/>
    </xf>
    <xf numFmtId="0" fontId="19" fillId="0" borderId="0" xfId="487" applyFont="1"/>
    <xf numFmtId="0" fontId="25" fillId="0" borderId="0" xfId="487" applyFont="1" applyAlignment="1">
      <alignment vertical="center"/>
    </xf>
    <xf numFmtId="0" fontId="19" fillId="0" borderId="14" xfId="487" applyFont="1" applyBorder="1" applyAlignment="1">
      <alignment horizontal="center" vertical="center"/>
    </xf>
    <xf numFmtId="165" fontId="19" fillId="0" borderId="15" xfId="484" applyNumberFormat="1" applyFont="1" applyFill="1" applyBorder="1" applyAlignment="1">
      <alignment vertical="center"/>
    </xf>
    <xf numFmtId="43" fontId="19" fillId="0" borderId="15" xfId="484" applyFont="1" applyFill="1" applyBorder="1" applyAlignment="1">
      <alignment vertical="center"/>
    </xf>
    <xf numFmtId="43" fontId="19" fillId="0" borderId="16" xfId="484" applyFont="1" applyFill="1" applyBorder="1" applyAlignment="1">
      <alignment vertical="center"/>
    </xf>
    <xf numFmtId="165" fontId="27" fillId="0" borderId="0" xfId="487" applyNumberFormat="1" applyFont="1" applyAlignment="1">
      <alignment vertical="center"/>
    </xf>
    <xf numFmtId="0" fontId="27" fillId="0" borderId="0" xfId="487" applyFont="1" applyAlignment="1">
      <alignment vertical="center"/>
    </xf>
    <xf numFmtId="43" fontId="19" fillId="0" borderId="0" xfId="484" applyFont="1" applyFill="1" applyBorder="1" applyAlignment="1">
      <alignment vertical="center"/>
    </xf>
    <xf numFmtId="43" fontId="27" fillId="0" borderId="0" xfId="484" applyFont="1" applyFill="1" applyBorder="1" applyAlignment="1">
      <alignment vertical="center"/>
    </xf>
    <xf numFmtId="165" fontId="19" fillId="0" borderId="0" xfId="484" applyNumberFormat="1" applyFont="1" applyFill="1" applyBorder="1" applyAlignment="1">
      <alignment vertical="center"/>
    </xf>
    <xf numFmtId="165" fontId="19" fillId="0" borderId="0" xfId="487" applyNumberFormat="1" applyFont="1" applyAlignment="1">
      <alignment vertical="center"/>
    </xf>
    <xf numFmtId="0" fontId="19" fillId="0" borderId="0" xfId="487" applyFont="1" applyAlignment="1">
      <alignment horizontal="center"/>
    </xf>
    <xf numFmtId="165" fontId="19" fillId="0" borderId="0" xfId="487" applyNumberFormat="1" applyFont="1"/>
    <xf numFmtId="0" fontId="22" fillId="0" borderId="0" xfId="487" applyFont="1" applyAlignment="1">
      <alignment vertical="center"/>
    </xf>
    <xf numFmtId="0" fontId="20" fillId="0" borderId="0" xfId="483" applyFont="1" applyAlignment="1">
      <alignment horizontal="center" vertical="center" wrapText="1"/>
    </xf>
    <xf numFmtId="173" fontId="19" fillId="0" borderId="0" xfId="485" applyNumberFormat="1" applyFont="1" applyAlignment="1">
      <alignment vertical="center"/>
    </xf>
    <xf numFmtId="0" fontId="19" fillId="0" borderId="14" xfId="489" applyFont="1" applyBorder="1" applyAlignment="1">
      <alignment horizontal="center" vertical="center" wrapText="1"/>
    </xf>
    <xf numFmtId="0" fontId="19" fillId="0" borderId="15" xfId="489" applyFont="1" applyBorder="1" applyAlignment="1">
      <alignment horizontal="right" vertical="center" wrapText="1"/>
    </xf>
    <xf numFmtId="49" fontId="19" fillId="0" borderId="15" xfId="489" applyNumberFormat="1" applyFont="1" applyBorder="1" applyAlignment="1">
      <alignment horizontal="center" vertical="center" wrapText="1"/>
    </xf>
    <xf numFmtId="0" fontId="19" fillId="0" borderId="15" xfId="489" applyFont="1" applyBorder="1" applyAlignment="1">
      <alignment horizontal="left" vertical="center" wrapText="1"/>
    </xf>
    <xf numFmtId="49" fontId="19" fillId="0" borderId="15" xfId="0" applyNumberFormat="1" applyFont="1" applyBorder="1" applyAlignment="1">
      <alignment vertical="center"/>
    </xf>
    <xf numFmtId="49" fontId="19" fillId="0" borderId="15" xfId="489" applyNumberFormat="1" applyFont="1" applyBorder="1" applyAlignment="1">
      <alignment horizontal="left" vertical="center" wrapText="1"/>
    </xf>
    <xf numFmtId="49" fontId="19" fillId="0" borderId="13" xfId="489" applyNumberFormat="1" applyFont="1" applyBorder="1" applyAlignment="1">
      <alignment horizontal="left" vertical="center" wrapText="1"/>
    </xf>
    <xf numFmtId="168" fontId="19" fillId="0" borderId="13" xfId="484" applyNumberFormat="1" applyFont="1" applyFill="1" applyBorder="1" applyAlignment="1">
      <alignment horizontal="center" vertical="center" wrapText="1"/>
    </xf>
    <xf numFmtId="173" fontId="19" fillId="0" borderId="0" xfId="485" applyNumberFormat="1" applyFont="1" applyFill="1" applyAlignment="1">
      <alignment vertical="center"/>
    </xf>
    <xf numFmtId="0" fontId="19" fillId="0" borderId="0" xfId="485" applyFont="1" applyFill="1" applyAlignment="1">
      <alignment vertical="center"/>
    </xf>
    <xf numFmtId="168" fontId="19" fillId="0" borderId="15" xfId="485" applyNumberFormat="1" applyFont="1" applyFill="1" applyBorder="1"/>
    <xf numFmtId="172" fontId="19" fillId="0" borderId="15" xfId="485" applyNumberFormat="1" applyFont="1" applyFill="1" applyBorder="1"/>
    <xf numFmtId="165" fontId="25" fillId="56" borderId="15" xfId="488" applyNumberFormat="1" applyFont="1" applyFill="1" applyBorder="1" applyAlignment="1">
      <alignment vertical="center"/>
    </xf>
    <xf numFmtId="43" fontId="25" fillId="56" borderId="15" xfId="488" applyFont="1" applyFill="1" applyBorder="1" applyAlignment="1">
      <alignment vertical="center"/>
    </xf>
    <xf numFmtId="165" fontId="19" fillId="0" borderId="15" xfId="488" applyNumberFormat="1" applyFont="1" applyFill="1" applyBorder="1" applyAlignment="1">
      <alignment vertical="center"/>
    </xf>
    <xf numFmtId="43" fontId="19" fillId="0" borderId="15" xfId="488" applyFont="1" applyFill="1" applyBorder="1" applyAlignment="1">
      <alignment vertical="center"/>
    </xf>
    <xf numFmtId="165" fontId="27" fillId="0" borderId="15" xfId="488" applyNumberFormat="1" applyFont="1" applyFill="1" applyBorder="1" applyAlignment="1">
      <alignment vertical="center"/>
    </xf>
    <xf numFmtId="43" fontId="27" fillId="0" borderId="15" xfId="488" applyFont="1" applyFill="1" applyBorder="1" applyAlignment="1">
      <alignment vertical="center"/>
    </xf>
    <xf numFmtId="49" fontId="19" fillId="0" borderId="15" xfId="491" applyNumberFormat="1" applyFont="1" applyBorder="1" applyAlignment="1">
      <alignment horizontal="left" vertical="center" wrapText="1"/>
    </xf>
    <xf numFmtId="43" fontId="19" fillId="0" borderId="15" xfId="488" applyFont="1" applyFill="1" applyBorder="1" applyAlignment="1">
      <alignment horizontal="right" vertical="center"/>
    </xf>
    <xf numFmtId="43" fontId="25" fillId="56" borderId="16" xfId="488" applyFont="1" applyFill="1" applyBorder="1" applyAlignment="1">
      <alignment vertical="center"/>
    </xf>
    <xf numFmtId="0" fontId="27" fillId="0" borderId="14" xfId="487" applyFont="1" applyBorder="1" applyAlignment="1">
      <alignment horizontal="center" vertical="center"/>
    </xf>
    <xf numFmtId="43" fontId="27" fillId="0" borderId="16" xfId="488" applyFont="1" applyFill="1" applyBorder="1" applyAlignment="1">
      <alignment vertical="center"/>
    </xf>
    <xf numFmtId="43" fontId="19" fillId="0" borderId="16" xfId="488" applyFont="1" applyFill="1" applyBorder="1" applyAlignment="1">
      <alignment vertical="center"/>
    </xf>
    <xf numFmtId="0" fontId="25" fillId="56" borderId="14" xfId="487" applyFont="1" applyFill="1" applyBorder="1" applyAlignment="1">
      <alignment horizontal="center" vertical="center"/>
    </xf>
    <xf numFmtId="0" fontId="25" fillId="56" borderId="19" xfId="487" applyFont="1" applyFill="1" applyBorder="1" applyAlignment="1">
      <alignment horizontal="center" vertical="center"/>
    </xf>
    <xf numFmtId="165" fontId="25" fillId="56" borderId="20" xfId="488" applyNumberFormat="1" applyFont="1" applyFill="1" applyBorder="1" applyAlignment="1">
      <alignment vertical="center"/>
    </xf>
    <xf numFmtId="43" fontId="25" fillId="56" borderId="20" xfId="488" applyFont="1" applyFill="1" applyBorder="1" applyAlignment="1">
      <alignment vertical="center"/>
    </xf>
    <xf numFmtId="43" fontId="25" fillId="56" borderId="21" xfId="488" applyFont="1" applyFill="1" applyBorder="1" applyAlignment="1">
      <alignment vertical="center"/>
    </xf>
    <xf numFmtId="49" fontId="19" fillId="0" borderId="13" xfId="489" applyNumberFormat="1" applyFont="1" applyBorder="1" applyAlignment="1">
      <alignment horizontal="center" vertical="center" wrapText="1"/>
    </xf>
    <xf numFmtId="168" fontId="19" fillId="0" borderId="32" xfId="484" applyNumberFormat="1" applyFont="1" applyFill="1" applyBorder="1" applyAlignment="1">
      <alignment horizontal="center" vertical="center" wrapText="1"/>
    </xf>
    <xf numFmtId="172" fontId="19" fillId="0" borderId="15" xfId="490" applyNumberFormat="1" applyFont="1" applyFill="1" applyBorder="1" applyAlignment="1">
      <alignment horizontal="center" vertical="center" wrapText="1"/>
    </xf>
    <xf numFmtId="168" fontId="19" fillId="0" borderId="15" xfId="490" applyNumberFormat="1" applyFont="1" applyFill="1" applyBorder="1" applyAlignment="1">
      <alignment horizontal="center" vertical="center" wrapText="1"/>
    </xf>
    <xf numFmtId="169" fontId="76" fillId="0" borderId="15" xfId="492" applyNumberFormat="1" applyFont="1" applyFill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/>
    </xf>
    <xf numFmtId="169" fontId="25" fillId="56" borderId="15" xfId="266" applyNumberFormat="1" applyFont="1" applyFill="1" applyBorder="1" applyAlignment="1">
      <alignment horizontal="center" vertical="center"/>
    </xf>
    <xf numFmtId="168" fontId="25" fillId="56" borderId="15" xfId="2" applyNumberFormat="1" applyFont="1" applyFill="1" applyBorder="1" applyAlignment="1">
      <alignment horizontal="center" vertical="center"/>
    </xf>
    <xf numFmtId="43" fontId="25" fillId="56" borderId="15" xfId="2" applyNumberFormat="1" applyFont="1" applyFill="1" applyBorder="1" applyAlignment="1">
      <alignment horizontal="center" vertical="center"/>
    </xf>
    <xf numFmtId="0" fontId="20" fillId="0" borderId="0" xfId="483" applyFont="1" applyAlignment="1">
      <alignment horizontal="center" vertical="center" wrapText="1"/>
    </xf>
    <xf numFmtId="170" fontId="19" fillId="0" borderId="0" xfId="485" applyNumberFormat="1" applyFont="1" applyAlignment="1">
      <alignment vertical="center"/>
    </xf>
    <xf numFmtId="168" fontId="25" fillId="56" borderId="15" xfId="484" applyNumberFormat="1" applyFont="1" applyFill="1" applyBorder="1" applyAlignment="1">
      <alignment horizontal="center" vertical="center" wrapText="1"/>
    </xf>
    <xf numFmtId="43" fontId="24" fillId="56" borderId="15" xfId="2" applyFont="1" applyFill="1" applyBorder="1" applyAlignment="1">
      <alignment horizontal="center" vertical="center"/>
    </xf>
    <xf numFmtId="43" fontId="24" fillId="56" borderId="15" xfId="2" applyFont="1" applyFill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left" vertical="center" wrapText="1"/>
    </xf>
    <xf numFmtId="49" fontId="27" fillId="0" borderId="15" xfId="491" applyNumberFormat="1" applyFont="1" applyBorder="1" applyAlignment="1">
      <alignment horizontal="left" vertical="center" wrapText="1"/>
    </xf>
    <xf numFmtId="0" fontId="27" fillId="0" borderId="15" xfId="487" applyFont="1" applyBorder="1" applyAlignment="1">
      <alignment horizontal="left" vertical="center"/>
    </xf>
    <xf numFmtId="0" fontId="27" fillId="0" borderId="15" xfId="491" applyFont="1" applyBorder="1" applyAlignment="1">
      <alignment horizontal="left" vertical="center"/>
    </xf>
    <xf numFmtId="0" fontId="22" fillId="0" borderId="0" xfId="350" applyFont="1" applyAlignment="1">
      <alignment horizontal="center" vertical="center"/>
    </xf>
    <xf numFmtId="0" fontId="23" fillId="0" borderId="0" xfId="350" applyFont="1" applyAlignment="1">
      <alignment horizontal="center" vertical="center" wrapText="1"/>
    </xf>
    <xf numFmtId="0" fontId="25" fillId="56" borderId="15" xfId="487" applyFont="1" applyFill="1" applyBorder="1" applyAlignment="1">
      <alignment horizontal="left" vertical="center"/>
    </xf>
    <xf numFmtId="0" fontId="19" fillId="0" borderId="18" xfId="487" applyFont="1" applyBorder="1" applyAlignment="1">
      <alignment horizontal="center" vertical="center"/>
    </xf>
    <xf numFmtId="0" fontId="19" fillId="0" borderId="17" xfId="487" applyFont="1" applyBorder="1" applyAlignment="1">
      <alignment horizontal="center" vertical="center"/>
    </xf>
    <xf numFmtId="0" fontId="19" fillId="0" borderId="0" xfId="487" applyFont="1" applyAlignment="1">
      <alignment vertical="center" wrapText="1"/>
    </xf>
    <xf numFmtId="0" fontId="25" fillId="57" borderId="15" xfId="1" applyFont="1" applyFill="1" applyBorder="1" applyAlignment="1">
      <alignment horizontal="left" vertical="center"/>
    </xf>
    <xf numFmtId="43" fontId="24" fillId="57" borderId="11" xfId="2" applyFont="1" applyFill="1" applyBorder="1" applyAlignment="1">
      <alignment horizontal="center" vertical="center" wrapText="1"/>
    </xf>
    <xf numFmtId="43" fontId="24" fillId="57" borderId="12" xfId="2" applyFont="1" applyFill="1" applyBorder="1" applyAlignment="1">
      <alignment horizontal="center" vertical="center" wrapText="1"/>
    </xf>
    <xf numFmtId="49" fontId="20" fillId="57" borderId="10" xfId="1" applyNumberFormat="1" applyFont="1" applyFill="1" applyBorder="1" applyAlignment="1">
      <alignment horizontal="center" vertical="center" wrapText="1"/>
    </xf>
    <xf numFmtId="49" fontId="20" fillId="57" borderId="14" xfId="1" applyNumberFormat="1" applyFont="1" applyFill="1" applyBorder="1" applyAlignment="1">
      <alignment horizontal="center" vertical="center" wrapText="1"/>
    </xf>
    <xf numFmtId="49" fontId="20" fillId="57" borderId="11" xfId="1" applyNumberFormat="1" applyFont="1" applyFill="1" applyBorder="1" applyAlignment="1">
      <alignment horizontal="center" vertical="center" wrapText="1"/>
    </xf>
    <xf numFmtId="49" fontId="20" fillId="57" borderId="15" xfId="1" applyNumberFormat="1" applyFont="1" applyFill="1" applyBorder="1" applyAlignment="1">
      <alignment horizontal="center" vertical="center" wrapText="1"/>
    </xf>
    <xf numFmtId="49" fontId="24" fillId="57" borderId="11" xfId="1" applyNumberFormat="1" applyFont="1" applyFill="1" applyBorder="1" applyAlignment="1">
      <alignment horizontal="center" vertical="center" wrapText="1"/>
    </xf>
    <xf numFmtId="49" fontId="24" fillId="57" borderId="15" xfId="1" applyNumberFormat="1" applyFont="1" applyFill="1" applyBorder="1" applyAlignment="1">
      <alignment horizontal="center" vertical="center" wrapText="1"/>
    </xf>
    <xf numFmtId="43" fontId="24" fillId="57" borderId="11" xfId="2" applyFont="1" applyFill="1" applyBorder="1" applyAlignment="1">
      <alignment horizontal="center" vertical="center"/>
    </xf>
    <xf numFmtId="0" fontId="25" fillId="56" borderId="20" xfId="487" applyFont="1" applyFill="1" applyBorder="1" applyAlignment="1">
      <alignment horizontal="center" vertical="center"/>
    </xf>
    <xf numFmtId="43" fontId="22" fillId="0" borderId="0" xfId="218" applyFont="1" applyAlignment="1">
      <alignment horizontal="center"/>
    </xf>
    <xf numFmtId="43" fontId="23" fillId="0" borderId="0" xfId="218" applyFont="1" applyFill="1" applyAlignment="1">
      <alignment horizontal="center" vertical="center" wrapText="1"/>
    </xf>
    <xf numFmtId="43" fontId="25" fillId="56" borderId="18" xfId="218" applyFont="1" applyFill="1" applyBorder="1" applyAlignment="1">
      <alignment horizontal="center" vertical="center"/>
    </xf>
    <xf numFmtId="43" fontId="25" fillId="56" borderId="17" xfId="218" applyFont="1" applyFill="1" applyBorder="1" applyAlignment="1">
      <alignment horizontal="center" vertical="center"/>
    </xf>
    <xf numFmtId="0" fontId="25" fillId="56" borderId="15" xfId="482" applyFont="1" applyFill="1" applyBorder="1" applyAlignment="1">
      <alignment horizontal="center" vertical="center" wrapText="1"/>
    </xf>
    <xf numFmtId="43" fontId="24" fillId="56" borderId="15" xfId="2" applyFont="1" applyFill="1" applyBorder="1" applyAlignment="1">
      <alignment horizontal="center" vertical="center"/>
    </xf>
    <xf numFmtId="49" fontId="20" fillId="56" borderId="15" xfId="350" applyNumberFormat="1" applyFont="1" applyFill="1" applyBorder="1" applyAlignment="1">
      <alignment horizontal="center" vertical="center" wrapText="1"/>
    </xf>
    <xf numFmtId="49" fontId="24" fillId="56" borderId="15" xfId="350" applyNumberFormat="1" applyFont="1" applyFill="1" applyBorder="1" applyAlignment="1">
      <alignment horizontal="center" vertical="center" wrapText="1"/>
    </xf>
    <xf numFmtId="43" fontId="24" fillId="56" borderId="15" xfId="2" applyFont="1" applyFill="1" applyBorder="1" applyAlignment="1">
      <alignment horizontal="center" vertical="center" wrapText="1"/>
    </xf>
    <xf numFmtId="0" fontId="19" fillId="0" borderId="0" xfId="483" applyFont="1" applyAlignment="1">
      <alignment horizontal="left" vertical="center" wrapText="1"/>
    </xf>
    <xf numFmtId="0" fontId="27" fillId="56" borderId="19" xfId="489" applyFont="1" applyFill="1" applyBorder="1" applyAlignment="1">
      <alignment horizontal="center" vertical="center" wrapText="1"/>
    </xf>
    <xf numFmtId="0" fontId="27" fillId="56" borderId="20" xfId="489" applyFont="1" applyFill="1" applyBorder="1" applyAlignment="1">
      <alignment horizontal="center" vertical="center" wrapText="1"/>
    </xf>
    <xf numFmtId="0" fontId="27" fillId="0" borderId="14" xfId="489" applyFont="1" applyBorder="1" applyAlignment="1">
      <alignment horizontal="left" vertical="center" wrapText="1"/>
    </xf>
    <xf numFmtId="0" fontId="27" fillId="0" borderId="15" xfId="489" applyFont="1" applyBorder="1" applyAlignment="1">
      <alignment horizontal="left" vertical="center" wrapText="1"/>
    </xf>
    <xf numFmtId="0" fontId="71" fillId="0" borderId="0" xfId="483" applyFont="1" applyAlignment="1">
      <alignment horizontal="center" vertical="center" wrapText="1"/>
    </xf>
    <xf numFmtId="0" fontId="73" fillId="0" borderId="0" xfId="483" applyFont="1" applyAlignment="1">
      <alignment horizontal="center" vertical="center" wrapText="1"/>
    </xf>
    <xf numFmtId="0" fontId="73" fillId="0" borderId="33" xfId="483" applyFont="1" applyBorder="1" applyAlignment="1">
      <alignment horizontal="center" vertical="center" wrapText="1"/>
    </xf>
    <xf numFmtId="0" fontId="20" fillId="56" borderId="11" xfId="483" applyFont="1" applyFill="1" applyBorder="1" applyAlignment="1">
      <alignment horizontal="center" vertical="center" wrapText="1"/>
    </xf>
    <xf numFmtId="0" fontId="27" fillId="0" borderId="14" xfId="483" applyFont="1" applyBorder="1" applyAlignment="1">
      <alignment horizontal="left" vertical="center" wrapText="1"/>
    </xf>
    <xf numFmtId="0" fontId="27" fillId="0" borderId="15" xfId="483" applyFont="1" applyBorder="1" applyAlignment="1">
      <alignment horizontal="left" vertical="center" wrapText="1"/>
    </xf>
    <xf numFmtId="0" fontId="27" fillId="56" borderId="19" xfId="483" applyFont="1" applyFill="1" applyBorder="1" applyAlignment="1">
      <alignment horizontal="center" vertical="center" wrapText="1"/>
    </xf>
    <xf numFmtId="0" fontId="27" fillId="56" borderId="20" xfId="483" applyFont="1" applyFill="1" applyBorder="1" applyAlignment="1">
      <alignment horizontal="center" vertical="center" wrapText="1"/>
    </xf>
    <xf numFmtId="0" fontId="22" fillId="0" borderId="0" xfId="483" applyFont="1" applyAlignment="1">
      <alignment horizontal="center" vertical="center" wrapText="1"/>
    </xf>
    <xf numFmtId="0" fontId="23" fillId="0" borderId="0" xfId="483" applyFont="1" applyAlignment="1">
      <alignment horizontal="center" vertical="center" wrapText="1"/>
    </xf>
    <xf numFmtId="0" fontId="20" fillId="0" borderId="0" xfId="483" applyFont="1" applyAlignment="1">
      <alignment horizontal="center" vertical="center" wrapText="1"/>
    </xf>
  </cellXfs>
  <cellStyles count="1000">
    <cellStyle name="_artabyuje" xfId="509"/>
    <cellStyle name="_artabyuje_3.Havelvacner_N1_12 23.01.2018" xfId="510"/>
    <cellStyle name="20% - Accent1 2" xfId="3"/>
    <cellStyle name="20% - Accent1 2 2" xfId="4"/>
    <cellStyle name="20% - Accent1 2 2 2" xfId="5"/>
    <cellStyle name="20% - Accent1 2 2 2 2" xfId="514"/>
    <cellStyle name="20% - Accent1 2 2 2 3" xfId="515"/>
    <cellStyle name="20% - Accent1 2 2 2 4" xfId="513"/>
    <cellStyle name="20% - Accent1 2 2 3" xfId="516"/>
    <cellStyle name="20% - Accent1 2 2 4" xfId="517"/>
    <cellStyle name="20% - Accent1 2 2 5" xfId="512"/>
    <cellStyle name="20% - Accent1 2 3" xfId="6"/>
    <cellStyle name="20% - Accent1 2 3 2" xfId="519"/>
    <cellStyle name="20% - Accent1 2 3 3" xfId="520"/>
    <cellStyle name="20% - Accent1 2 3 4" xfId="518"/>
    <cellStyle name="20% - Accent1 2 4" xfId="7"/>
    <cellStyle name="20% - Accent1 2 4 2" xfId="522"/>
    <cellStyle name="20% - Accent1 2 4 3" xfId="523"/>
    <cellStyle name="20% - Accent1 2 4 4" xfId="521"/>
    <cellStyle name="20% - Accent1 2 5" xfId="524"/>
    <cellStyle name="20% - Accent1 2 6" xfId="525"/>
    <cellStyle name="20% - Accent1 2 7" xfId="511"/>
    <cellStyle name="20% - Accent1 3" xfId="8"/>
    <cellStyle name="20% - Accent1 3 2" xfId="9"/>
    <cellStyle name="20% - Accent1 3 2 2" xfId="527"/>
    <cellStyle name="20% - Accent1 3 3" xfId="10"/>
    <cellStyle name="20% - Accent1 3 3 2" xfId="528"/>
    <cellStyle name="20% - Accent1 3 4" xfId="526"/>
    <cellStyle name="20% - Accent1 4" xfId="11"/>
    <cellStyle name="20% - Accent1 4 2" xfId="12"/>
    <cellStyle name="20% - Accent1 4 2 2" xfId="530"/>
    <cellStyle name="20% - Accent1 4 3" xfId="13"/>
    <cellStyle name="20% - Accent1 4 3 2" xfId="531"/>
    <cellStyle name="20% - Accent1 4 4" xfId="529"/>
    <cellStyle name="20% - Accent1 5" xfId="14"/>
    <cellStyle name="20% - Accent1 5 2" xfId="15"/>
    <cellStyle name="20% - Accent1 5 2 2" xfId="533"/>
    <cellStyle name="20% - Accent1 5 3" xfId="16"/>
    <cellStyle name="20% - Accent1 5 3 2" xfId="534"/>
    <cellStyle name="20% - Accent1 5 4" xfId="532"/>
    <cellStyle name="20% - Accent1 6" xfId="17"/>
    <cellStyle name="20% - Accent1 6 2" xfId="18"/>
    <cellStyle name="20% - Accent1 6 2 2" xfId="536"/>
    <cellStyle name="20% - Accent1 6 3" xfId="19"/>
    <cellStyle name="20% - Accent1 6 3 2" xfId="537"/>
    <cellStyle name="20% - Accent1 6 4" xfId="535"/>
    <cellStyle name="20% - Accent1 7" xfId="20"/>
    <cellStyle name="20% - Accent1 7 2" xfId="21"/>
    <cellStyle name="20% - Accent1 7 2 2" xfId="539"/>
    <cellStyle name="20% - Accent1 7 3" xfId="22"/>
    <cellStyle name="20% - Accent1 7 3 2" xfId="540"/>
    <cellStyle name="20% - Accent1 7 4" xfId="538"/>
    <cellStyle name="20% - Accent1 8" xfId="23"/>
    <cellStyle name="20% - Accent1 8 2" xfId="541"/>
    <cellStyle name="20% - Accent1 9" xfId="24"/>
    <cellStyle name="20% - Accent2 2" xfId="25"/>
    <cellStyle name="20% - Accent2 2 2" xfId="26"/>
    <cellStyle name="20% - Accent2 2 2 2" xfId="27"/>
    <cellStyle name="20% - Accent2 2 2 2 2" xfId="545"/>
    <cellStyle name="20% - Accent2 2 2 2 3" xfId="546"/>
    <cellStyle name="20% - Accent2 2 2 2 4" xfId="544"/>
    <cellStyle name="20% - Accent2 2 2 3" xfId="547"/>
    <cellStyle name="20% - Accent2 2 2 4" xfId="548"/>
    <cellStyle name="20% - Accent2 2 2 5" xfId="543"/>
    <cellStyle name="20% - Accent2 2 3" xfId="28"/>
    <cellStyle name="20% - Accent2 2 3 2" xfId="550"/>
    <cellStyle name="20% - Accent2 2 3 3" xfId="551"/>
    <cellStyle name="20% - Accent2 2 3 4" xfId="549"/>
    <cellStyle name="20% - Accent2 2 4" xfId="29"/>
    <cellStyle name="20% - Accent2 2 4 2" xfId="553"/>
    <cellStyle name="20% - Accent2 2 4 3" xfId="554"/>
    <cellStyle name="20% - Accent2 2 4 4" xfId="552"/>
    <cellStyle name="20% - Accent2 2 5" xfId="555"/>
    <cellStyle name="20% - Accent2 2 6" xfId="556"/>
    <cellStyle name="20% - Accent2 2 7" xfId="542"/>
    <cellStyle name="20% - Accent2 3" xfId="30"/>
    <cellStyle name="20% - Accent2 3 2" xfId="31"/>
    <cellStyle name="20% - Accent2 3 2 2" xfId="558"/>
    <cellStyle name="20% - Accent2 3 3" xfId="32"/>
    <cellStyle name="20% - Accent2 3 3 2" xfId="559"/>
    <cellStyle name="20% - Accent2 3 4" xfId="557"/>
    <cellStyle name="20% - Accent2 4" xfId="33"/>
    <cellStyle name="20% - Accent2 4 2" xfId="34"/>
    <cellStyle name="20% - Accent2 4 2 2" xfId="561"/>
    <cellStyle name="20% - Accent2 4 3" xfId="35"/>
    <cellStyle name="20% - Accent2 4 3 2" xfId="562"/>
    <cellStyle name="20% - Accent2 4 4" xfId="560"/>
    <cellStyle name="20% - Accent2 5" xfId="36"/>
    <cellStyle name="20% - Accent2 5 2" xfId="37"/>
    <cellStyle name="20% - Accent2 5 2 2" xfId="564"/>
    <cellStyle name="20% - Accent2 5 3" xfId="38"/>
    <cellStyle name="20% - Accent2 5 3 2" xfId="565"/>
    <cellStyle name="20% - Accent2 5 4" xfId="563"/>
    <cellStyle name="20% - Accent2 6" xfId="39"/>
    <cellStyle name="20% - Accent2 6 2" xfId="40"/>
    <cellStyle name="20% - Accent2 6 2 2" xfId="567"/>
    <cellStyle name="20% - Accent2 6 3" xfId="41"/>
    <cellStyle name="20% - Accent2 6 3 2" xfId="568"/>
    <cellStyle name="20% - Accent2 6 4" xfId="566"/>
    <cellStyle name="20% - Accent2 7" xfId="42"/>
    <cellStyle name="20% - Accent2 7 2" xfId="43"/>
    <cellStyle name="20% - Accent2 7 2 2" xfId="570"/>
    <cellStyle name="20% - Accent2 7 3" xfId="44"/>
    <cellStyle name="20% - Accent2 7 3 2" xfId="571"/>
    <cellStyle name="20% - Accent2 7 4" xfId="569"/>
    <cellStyle name="20% - Accent2 8" xfId="45"/>
    <cellStyle name="20% - Accent2 8 2" xfId="572"/>
    <cellStyle name="20% - Accent2 9" xfId="46"/>
    <cellStyle name="20% - Accent3 2" xfId="47"/>
    <cellStyle name="20% - Accent3 2 2" xfId="48"/>
    <cellStyle name="20% - Accent3 2 2 2" xfId="49"/>
    <cellStyle name="20% - Accent3 2 2 2 2" xfId="576"/>
    <cellStyle name="20% - Accent3 2 2 2 3" xfId="577"/>
    <cellStyle name="20% - Accent3 2 2 2 4" xfId="575"/>
    <cellStyle name="20% - Accent3 2 2 3" xfId="578"/>
    <cellStyle name="20% - Accent3 2 2 4" xfId="579"/>
    <cellStyle name="20% - Accent3 2 2 5" xfId="574"/>
    <cellStyle name="20% - Accent3 2 3" xfId="50"/>
    <cellStyle name="20% - Accent3 2 3 2" xfId="581"/>
    <cellStyle name="20% - Accent3 2 3 3" xfId="582"/>
    <cellStyle name="20% - Accent3 2 3 4" xfId="580"/>
    <cellStyle name="20% - Accent3 2 4" xfId="51"/>
    <cellStyle name="20% - Accent3 2 4 2" xfId="584"/>
    <cellStyle name="20% - Accent3 2 4 3" xfId="585"/>
    <cellStyle name="20% - Accent3 2 4 4" xfId="583"/>
    <cellStyle name="20% - Accent3 2 5" xfId="586"/>
    <cellStyle name="20% - Accent3 2 6" xfId="587"/>
    <cellStyle name="20% - Accent3 2 7" xfId="573"/>
    <cellStyle name="20% - Accent3 3" xfId="52"/>
    <cellStyle name="20% - Accent3 3 2" xfId="53"/>
    <cellStyle name="20% - Accent3 3 2 2" xfId="589"/>
    <cellStyle name="20% - Accent3 3 3" xfId="54"/>
    <cellStyle name="20% - Accent3 3 3 2" xfId="590"/>
    <cellStyle name="20% - Accent3 3 4" xfId="588"/>
    <cellStyle name="20% - Accent3 4" xfId="55"/>
    <cellStyle name="20% - Accent3 4 2" xfId="56"/>
    <cellStyle name="20% - Accent3 4 2 2" xfId="592"/>
    <cellStyle name="20% - Accent3 4 3" xfId="57"/>
    <cellStyle name="20% - Accent3 4 3 2" xfId="593"/>
    <cellStyle name="20% - Accent3 4 4" xfId="591"/>
    <cellStyle name="20% - Accent3 5" xfId="58"/>
    <cellStyle name="20% - Accent3 5 2" xfId="59"/>
    <cellStyle name="20% - Accent3 5 2 2" xfId="595"/>
    <cellStyle name="20% - Accent3 5 3" xfId="60"/>
    <cellStyle name="20% - Accent3 5 3 2" xfId="596"/>
    <cellStyle name="20% - Accent3 5 4" xfId="594"/>
    <cellStyle name="20% - Accent3 6" xfId="61"/>
    <cellStyle name="20% - Accent3 6 2" xfId="62"/>
    <cellStyle name="20% - Accent3 6 2 2" xfId="598"/>
    <cellStyle name="20% - Accent3 6 3" xfId="63"/>
    <cellStyle name="20% - Accent3 6 3 2" xfId="599"/>
    <cellStyle name="20% - Accent3 6 4" xfId="597"/>
    <cellStyle name="20% - Accent3 7" xfId="64"/>
    <cellStyle name="20% - Accent3 7 2" xfId="65"/>
    <cellStyle name="20% - Accent3 7 2 2" xfId="601"/>
    <cellStyle name="20% - Accent3 7 3" xfId="66"/>
    <cellStyle name="20% - Accent3 7 3 2" xfId="602"/>
    <cellStyle name="20% - Accent3 7 4" xfId="600"/>
    <cellStyle name="20% - Accent3 8" xfId="67"/>
    <cellStyle name="20% - Accent3 8 2" xfId="603"/>
    <cellStyle name="20% - Accent3 9" xfId="68"/>
    <cellStyle name="20% - Accent4 2" xfId="69"/>
    <cellStyle name="20% - Accent4 2 2" xfId="70"/>
    <cellStyle name="20% - Accent4 2 2 2" xfId="71"/>
    <cellStyle name="20% - Accent4 2 2 2 2" xfId="607"/>
    <cellStyle name="20% - Accent4 2 2 2 3" xfId="608"/>
    <cellStyle name="20% - Accent4 2 2 2 4" xfId="606"/>
    <cellStyle name="20% - Accent4 2 2 3" xfId="609"/>
    <cellStyle name="20% - Accent4 2 2 4" xfId="610"/>
    <cellStyle name="20% - Accent4 2 2 5" xfId="605"/>
    <cellStyle name="20% - Accent4 2 3" xfId="72"/>
    <cellStyle name="20% - Accent4 2 3 2" xfId="612"/>
    <cellStyle name="20% - Accent4 2 3 3" xfId="613"/>
    <cellStyle name="20% - Accent4 2 3 4" xfId="611"/>
    <cellStyle name="20% - Accent4 2 4" xfId="73"/>
    <cellStyle name="20% - Accent4 2 4 2" xfId="615"/>
    <cellStyle name="20% - Accent4 2 4 3" xfId="616"/>
    <cellStyle name="20% - Accent4 2 4 4" xfId="614"/>
    <cellStyle name="20% - Accent4 2 5" xfId="617"/>
    <cellStyle name="20% - Accent4 2 6" xfId="618"/>
    <cellStyle name="20% - Accent4 2 7" xfId="604"/>
    <cellStyle name="20% - Accent4 3" xfId="74"/>
    <cellStyle name="20% - Accent4 3 2" xfId="75"/>
    <cellStyle name="20% - Accent4 3 2 2" xfId="620"/>
    <cellStyle name="20% - Accent4 3 3" xfId="76"/>
    <cellStyle name="20% - Accent4 3 3 2" xfId="621"/>
    <cellStyle name="20% - Accent4 3 4" xfId="619"/>
    <cellStyle name="20% - Accent4 4" xfId="77"/>
    <cellStyle name="20% - Accent4 4 2" xfId="78"/>
    <cellStyle name="20% - Accent4 4 2 2" xfId="623"/>
    <cellStyle name="20% - Accent4 4 3" xfId="79"/>
    <cellStyle name="20% - Accent4 4 3 2" xfId="624"/>
    <cellStyle name="20% - Accent4 4 4" xfId="622"/>
    <cellStyle name="20% - Accent4 5" xfId="80"/>
    <cellStyle name="20% - Accent4 5 2" xfId="81"/>
    <cellStyle name="20% - Accent4 5 2 2" xfId="626"/>
    <cellStyle name="20% - Accent4 5 3" xfId="82"/>
    <cellStyle name="20% - Accent4 5 3 2" xfId="627"/>
    <cellStyle name="20% - Accent4 5 4" xfId="625"/>
    <cellStyle name="20% - Accent4 6" xfId="83"/>
    <cellStyle name="20% - Accent4 6 2" xfId="84"/>
    <cellStyle name="20% - Accent4 6 2 2" xfId="629"/>
    <cellStyle name="20% - Accent4 6 3" xfId="85"/>
    <cellStyle name="20% - Accent4 6 3 2" xfId="630"/>
    <cellStyle name="20% - Accent4 6 4" xfId="628"/>
    <cellStyle name="20% - Accent4 7" xfId="86"/>
    <cellStyle name="20% - Accent4 7 2" xfId="87"/>
    <cellStyle name="20% - Accent4 7 2 2" xfId="632"/>
    <cellStyle name="20% - Accent4 7 3" xfId="88"/>
    <cellStyle name="20% - Accent4 7 3 2" xfId="633"/>
    <cellStyle name="20% - Accent4 7 4" xfId="631"/>
    <cellStyle name="20% - Accent4 8" xfId="89"/>
    <cellStyle name="20% - Accent4 8 2" xfId="634"/>
    <cellStyle name="20% - Accent4 9" xfId="90"/>
    <cellStyle name="20% - Accent5 2" xfId="91"/>
    <cellStyle name="20% - Accent5 2 2" xfId="92"/>
    <cellStyle name="20% - Accent5 2 2 2" xfId="637"/>
    <cellStyle name="20% - Accent5 2 2 2 2" xfId="638"/>
    <cellStyle name="20% - Accent5 2 2 2 3" xfId="639"/>
    <cellStyle name="20% - Accent5 2 2 3" xfId="640"/>
    <cellStyle name="20% - Accent5 2 2 4" xfId="641"/>
    <cellStyle name="20% - Accent5 2 2 5" xfId="636"/>
    <cellStyle name="20% - Accent5 2 3" xfId="93"/>
    <cellStyle name="20% - Accent5 2 3 2" xfId="643"/>
    <cellStyle name="20% - Accent5 2 3 3" xfId="644"/>
    <cellStyle name="20% - Accent5 2 3 4" xfId="642"/>
    <cellStyle name="20% - Accent5 2 4" xfId="645"/>
    <cellStyle name="20% - Accent5 2 4 2" xfId="646"/>
    <cellStyle name="20% - Accent5 2 4 3" xfId="647"/>
    <cellStyle name="20% - Accent5 2 5" xfId="648"/>
    <cellStyle name="20% - Accent5 2 6" xfId="649"/>
    <cellStyle name="20% - Accent5 2 7" xfId="635"/>
    <cellStyle name="20% - Accent5 3" xfId="94"/>
    <cellStyle name="20% - Accent5 3 2" xfId="650"/>
    <cellStyle name="20% - Accent5 4" xfId="95"/>
    <cellStyle name="20% - Accent6 2" xfId="96"/>
    <cellStyle name="20% - Accent6 2 2" xfId="97"/>
    <cellStyle name="20% - Accent6 2 2 2" xfId="653"/>
    <cellStyle name="20% - Accent6 2 2 2 2" xfId="654"/>
    <cellStyle name="20% - Accent6 2 2 2 3" xfId="655"/>
    <cellStyle name="20% - Accent6 2 2 3" xfId="656"/>
    <cellStyle name="20% - Accent6 2 2 4" xfId="657"/>
    <cellStyle name="20% - Accent6 2 2 5" xfId="652"/>
    <cellStyle name="20% - Accent6 2 3" xfId="98"/>
    <cellStyle name="20% - Accent6 2 3 2" xfId="659"/>
    <cellStyle name="20% - Accent6 2 3 3" xfId="660"/>
    <cellStyle name="20% - Accent6 2 3 4" xfId="658"/>
    <cellStyle name="20% - Accent6 2 4" xfId="661"/>
    <cellStyle name="20% - Accent6 2 4 2" xfId="662"/>
    <cellStyle name="20% - Accent6 2 4 3" xfId="663"/>
    <cellStyle name="20% - Accent6 2 5" xfId="664"/>
    <cellStyle name="20% - Accent6 2 6" xfId="665"/>
    <cellStyle name="20% - Accent6 2 7" xfId="651"/>
    <cellStyle name="20% - Accent6 3" xfId="99"/>
    <cellStyle name="20% - Accent6 3 2" xfId="666"/>
    <cellStyle name="20% - Accent6 4" xfId="100"/>
    <cellStyle name="20% - Акцент1" xfId="101"/>
    <cellStyle name="20% - Акцент2" xfId="102"/>
    <cellStyle name="20% - Акцент3" xfId="103"/>
    <cellStyle name="20% - Акцент4" xfId="104"/>
    <cellStyle name="20% - Акцент5" xfId="105"/>
    <cellStyle name="20% - Акцент6" xfId="106"/>
    <cellStyle name="40% - Accent1 2" xfId="107"/>
    <cellStyle name="40% - Accent1 2 2" xfId="108"/>
    <cellStyle name="40% - Accent1 2 2 2" xfId="669"/>
    <cellStyle name="40% - Accent1 2 2 2 2" xfId="670"/>
    <cellStyle name="40% - Accent1 2 2 2 3" xfId="671"/>
    <cellStyle name="40% - Accent1 2 2 3" xfId="672"/>
    <cellStyle name="40% - Accent1 2 2 4" xfId="673"/>
    <cellStyle name="40% - Accent1 2 2 5" xfId="668"/>
    <cellStyle name="40% - Accent1 2 3" xfId="109"/>
    <cellStyle name="40% - Accent1 2 3 2" xfId="675"/>
    <cellStyle name="40% - Accent1 2 3 3" xfId="676"/>
    <cellStyle name="40% - Accent1 2 3 4" xfId="674"/>
    <cellStyle name="40% - Accent1 2 4" xfId="677"/>
    <cellStyle name="40% - Accent1 2 4 2" xfId="678"/>
    <cellStyle name="40% - Accent1 2 4 3" xfId="679"/>
    <cellStyle name="40% - Accent1 2 5" xfId="680"/>
    <cellStyle name="40% - Accent1 2 6" xfId="681"/>
    <cellStyle name="40% - Accent1 2 7" xfId="667"/>
    <cellStyle name="40% - Accent1 3" xfId="110"/>
    <cellStyle name="40% - Accent1 3 2" xfId="682"/>
    <cellStyle name="40% - Accent1 4" xfId="111"/>
    <cellStyle name="40% - Accent2 2" xfId="112"/>
    <cellStyle name="40% - Accent2 2 2" xfId="113"/>
    <cellStyle name="40% - Accent2 2 2 2" xfId="685"/>
    <cellStyle name="40% - Accent2 2 2 2 2" xfId="686"/>
    <cellStyle name="40% - Accent2 2 2 2 3" xfId="687"/>
    <cellStyle name="40% - Accent2 2 2 3" xfId="688"/>
    <cellStyle name="40% - Accent2 2 2 4" xfId="689"/>
    <cellStyle name="40% - Accent2 2 2 5" xfId="684"/>
    <cellStyle name="40% - Accent2 2 3" xfId="114"/>
    <cellStyle name="40% - Accent2 2 3 2" xfId="691"/>
    <cellStyle name="40% - Accent2 2 3 3" xfId="692"/>
    <cellStyle name="40% - Accent2 2 3 4" xfId="690"/>
    <cellStyle name="40% - Accent2 2 4" xfId="693"/>
    <cellStyle name="40% - Accent2 2 4 2" xfId="694"/>
    <cellStyle name="40% - Accent2 2 4 3" xfId="695"/>
    <cellStyle name="40% - Accent2 2 5" xfId="696"/>
    <cellStyle name="40% - Accent2 2 6" xfId="697"/>
    <cellStyle name="40% - Accent2 2 7" xfId="683"/>
    <cellStyle name="40% - Accent2 3" xfId="115"/>
    <cellStyle name="40% - Accent2 3 2" xfId="698"/>
    <cellStyle name="40% - Accent2 4" xfId="116"/>
    <cellStyle name="40% - Accent3 2" xfId="117"/>
    <cellStyle name="40% - Accent3 2 2" xfId="118"/>
    <cellStyle name="40% - Accent3 2 2 2" xfId="119"/>
    <cellStyle name="40% - Accent3 2 2 2 2" xfId="702"/>
    <cellStyle name="40% - Accent3 2 2 2 3" xfId="703"/>
    <cellStyle name="40% - Accent3 2 2 2 4" xfId="701"/>
    <cellStyle name="40% - Accent3 2 2 3" xfId="704"/>
    <cellStyle name="40% - Accent3 2 2 4" xfId="705"/>
    <cellStyle name="40% - Accent3 2 2 5" xfId="700"/>
    <cellStyle name="40% - Accent3 2 3" xfId="120"/>
    <cellStyle name="40% - Accent3 2 3 2" xfId="707"/>
    <cellStyle name="40% - Accent3 2 3 3" xfId="708"/>
    <cellStyle name="40% - Accent3 2 3 4" xfId="706"/>
    <cellStyle name="40% - Accent3 2 4" xfId="121"/>
    <cellStyle name="40% - Accent3 2 4 2" xfId="710"/>
    <cellStyle name="40% - Accent3 2 4 3" xfId="711"/>
    <cellStyle name="40% - Accent3 2 4 4" xfId="709"/>
    <cellStyle name="40% - Accent3 2 5" xfId="712"/>
    <cellStyle name="40% - Accent3 2 6" xfId="713"/>
    <cellStyle name="40% - Accent3 2 7" xfId="699"/>
    <cellStyle name="40% - Accent3 3" xfId="122"/>
    <cellStyle name="40% - Accent3 3 2" xfId="123"/>
    <cellStyle name="40% - Accent3 3 2 2" xfId="715"/>
    <cellStyle name="40% - Accent3 3 3" xfId="124"/>
    <cellStyle name="40% - Accent3 3 3 2" xfId="716"/>
    <cellStyle name="40% - Accent3 3 4" xfId="714"/>
    <cellStyle name="40% - Accent3 4" xfId="125"/>
    <cellStyle name="40% - Accent3 4 2" xfId="126"/>
    <cellStyle name="40% - Accent3 4 2 2" xfId="718"/>
    <cellStyle name="40% - Accent3 4 3" xfId="127"/>
    <cellStyle name="40% - Accent3 4 3 2" xfId="719"/>
    <cellStyle name="40% - Accent3 4 4" xfId="717"/>
    <cellStyle name="40% - Accent3 5" xfId="128"/>
    <cellStyle name="40% - Accent3 5 2" xfId="129"/>
    <cellStyle name="40% - Accent3 5 2 2" xfId="721"/>
    <cellStyle name="40% - Accent3 5 3" xfId="130"/>
    <cellStyle name="40% - Accent3 5 3 2" xfId="722"/>
    <cellStyle name="40% - Accent3 5 4" xfId="720"/>
    <cellStyle name="40% - Accent3 6" xfId="131"/>
    <cellStyle name="40% - Accent3 6 2" xfId="132"/>
    <cellStyle name="40% - Accent3 6 2 2" xfId="724"/>
    <cellStyle name="40% - Accent3 6 3" xfId="133"/>
    <cellStyle name="40% - Accent3 6 3 2" xfId="725"/>
    <cellStyle name="40% - Accent3 6 4" xfId="723"/>
    <cellStyle name="40% - Accent3 7" xfId="134"/>
    <cellStyle name="40% - Accent3 7 2" xfId="135"/>
    <cellStyle name="40% - Accent3 7 2 2" xfId="727"/>
    <cellStyle name="40% - Accent3 7 3" xfId="136"/>
    <cellStyle name="40% - Accent3 7 3 2" xfId="728"/>
    <cellStyle name="40% - Accent3 7 4" xfId="726"/>
    <cellStyle name="40% - Accent3 8" xfId="137"/>
    <cellStyle name="40% - Accent3 8 2" xfId="729"/>
    <cellStyle name="40% - Accent3 9" xfId="138"/>
    <cellStyle name="40% - Accent4 2" xfId="139"/>
    <cellStyle name="40% - Accent4 2 2" xfId="140"/>
    <cellStyle name="40% - Accent4 2 2 2" xfId="732"/>
    <cellStyle name="40% - Accent4 2 2 2 2" xfId="733"/>
    <cellStyle name="40% - Accent4 2 2 2 3" xfId="734"/>
    <cellStyle name="40% - Accent4 2 2 3" xfId="735"/>
    <cellStyle name="40% - Accent4 2 2 4" xfId="736"/>
    <cellStyle name="40% - Accent4 2 2 5" xfId="731"/>
    <cellStyle name="40% - Accent4 2 3" xfId="141"/>
    <cellStyle name="40% - Accent4 2 3 2" xfId="738"/>
    <cellStyle name="40% - Accent4 2 3 3" xfId="739"/>
    <cellStyle name="40% - Accent4 2 3 4" xfId="737"/>
    <cellStyle name="40% - Accent4 2 4" xfId="740"/>
    <cellStyle name="40% - Accent4 2 4 2" xfId="741"/>
    <cellStyle name="40% - Accent4 2 4 3" xfId="742"/>
    <cellStyle name="40% - Accent4 2 5" xfId="743"/>
    <cellStyle name="40% - Accent4 2 6" xfId="744"/>
    <cellStyle name="40% - Accent4 2 7" xfId="730"/>
    <cellStyle name="40% - Accent4 3" xfId="142"/>
    <cellStyle name="40% - Accent4 3 2" xfId="745"/>
    <cellStyle name="40% - Accent4 4" xfId="143"/>
    <cellStyle name="40% - Accent5 2" xfId="144"/>
    <cellStyle name="40% - Accent5 2 2" xfId="145"/>
    <cellStyle name="40% - Accent5 2 2 2" xfId="748"/>
    <cellStyle name="40% - Accent5 2 2 2 2" xfId="749"/>
    <cellStyle name="40% - Accent5 2 2 2 3" xfId="750"/>
    <cellStyle name="40% - Accent5 2 2 3" xfId="751"/>
    <cellStyle name="40% - Accent5 2 2 4" xfId="752"/>
    <cellStyle name="40% - Accent5 2 2 5" xfId="747"/>
    <cellStyle name="40% - Accent5 2 3" xfId="146"/>
    <cellStyle name="40% - Accent5 2 3 2" xfId="754"/>
    <cellStyle name="40% - Accent5 2 3 3" xfId="755"/>
    <cellStyle name="40% - Accent5 2 3 4" xfId="753"/>
    <cellStyle name="40% - Accent5 2 4" xfId="756"/>
    <cellStyle name="40% - Accent5 2 4 2" xfId="757"/>
    <cellStyle name="40% - Accent5 2 4 3" xfId="758"/>
    <cellStyle name="40% - Accent5 2 5" xfId="759"/>
    <cellStyle name="40% - Accent5 2 6" xfId="760"/>
    <cellStyle name="40% - Accent5 2 7" xfId="746"/>
    <cellStyle name="40% - Accent5 3" xfId="147"/>
    <cellStyle name="40% - Accent5 3 2" xfId="761"/>
    <cellStyle name="40% - Accent5 4" xfId="148"/>
    <cellStyle name="40% - Accent6 2" xfId="149"/>
    <cellStyle name="40% - Accent6 2 2" xfId="150"/>
    <cellStyle name="40% - Accent6 2 2 2" xfId="764"/>
    <cellStyle name="40% - Accent6 2 2 2 2" xfId="765"/>
    <cellStyle name="40% - Accent6 2 2 2 3" xfId="766"/>
    <cellStyle name="40% - Accent6 2 2 3" xfId="767"/>
    <cellStyle name="40% - Accent6 2 2 4" xfId="768"/>
    <cellStyle name="40% - Accent6 2 2 5" xfId="763"/>
    <cellStyle name="40% - Accent6 2 3" xfId="151"/>
    <cellStyle name="40% - Accent6 2 3 2" xfId="770"/>
    <cellStyle name="40% - Accent6 2 3 3" xfId="771"/>
    <cellStyle name="40% - Accent6 2 3 4" xfId="769"/>
    <cellStyle name="40% - Accent6 2 4" xfId="772"/>
    <cellStyle name="40% - Accent6 2 4 2" xfId="773"/>
    <cellStyle name="40% - Accent6 2 4 3" xfId="774"/>
    <cellStyle name="40% - Accent6 2 5" xfId="775"/>
    <cellStyle name="40% - Accent6 2 6" xfId="776"/>
    <cellStyle name="40% - Accent6 2 7" xfId="762"/>
    <cellStyle name="40% - Accent6 3" xfId="152"/>
    <cellStyle name="40% - Accent6 3 2" xfId="777"/>
    <cellStyle name="40% - Accent6 4" xfId="153"/>
    <cellStyle name="40% - Акцент1" xfId="154"/>
    <cellStyle name="40% - Акцент2" xfId="155"/>
    <cellStyle name="40% - Акцент3" xfId="156"/>
    <cellStyle name="40% - Акцент4" xfId="157"/>
    <cellStyle name="40% - Акцент5" xfId="158"/>
    <cellStyle name="40% - Акцент6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2 2" xfId="165"/>
    <cellStyle name="60% - Accent3 3" xfId="166"/>
    <cellStyle name="60% - Accent3 4" xfId="167"/>
    <cellStyle name="60% - Accent3 5" xfId="168"/>
    <cellStyle name="60% - Accent3 6" xfId="169"/>
    <cellStyle name="60% - Accent3 7" xfId="170"/>
    <cellStyle name="60% - Accent3 8" xfId="171"/>
    <cellStyle name="60% - Accent4 2" xfId="172"/>
    <cellStyle name="60% - Accent4 2 2" xfId="173"/>
    <cellStyle name="60% - Accent4 3" xfId="174"/>
    <cellStyle name="60% - Accent4 4" xfId="175"/>
    <cellStyle name="60% - Accent4 5" xfId="176"/>
    <cellStyle name="60% - Accent4 6" xfId="177"/>
    <cellStyle name="60% - Accent4 7" xfId="178"/>
    <cellStyle name="60% - Accent4 8" xfId="179"/>
    <cellStyle name="60% - Accent5 2" xfId="180"/>
    <cellStyle name="60% - Accent5 3" xfId="181"/>
    <cellStyle name="60% - Accent6 2" xfId="182"/>
    <cellStyle name="60% - Accent6 2 2" xfId="183"/>
    <cellStyle name="60% - Accent6 3" xfId="184"/>
    <cellStyle name="60% - Accent6 4" xfId="185"/>
    <cellStyle name="60% - Accent6 5" xfId="186"/>
    <cellStyle name="60% - Accent6 6" xfId="187"/>
    <cellStyle name="60% - Accent6 7" xfId="188"/>
    <cellStyle name="60% - Accent6 8" xfId="189"/>
    <cellStyle name="60% - Акцент1" xfId="190"/>
    <cellStyle name="60% - Акцент2" xfId="191"/>
    <cellStyle name="60% - Акцент3" xfId="192"/>
    <cellStyle name="60% - Акцент4" xfId="193"/>
    <cellStyle name="60% - Акцент5" xfId="194"/>
    <cellStyle name="60% - Акцент6" xfId="195"/>
    <cellStyle name="Accent1 2" xfId="196"/>
    <cellStyle name="Accent1 3" xfId="197"/>
    <cellStyle name="Accent2 2" xfId="198"/>
    <cellStyle name="Accent2 3" xfId="199"/>
    <cellStyle name="Accent3 2" xfId="200"/>
    <cellStyle name="Accent3 3" xfId="201"/>
    <cellStyle name="Accent4 2" xfId="202"/>
    <cellStyle name="Accent4 3" xfId="203"/>
    <cellStyle name="Accent5 2" xfId="204"/>
    <cellStyle name="Accent5 3" xfId="205"/>
    <cellStyle name="Accent6 2" xfId="206"/>
    <cellStyle name="Accent6 3" xfId="207"/>
    <cellStyle name="Bad 2" xfId="208"/>
    <cellStyle name="Bad 3" xfId="209"/>
    <cellStyle name="Calculation 2" xfId="210"/>
    <cellStyle name="Calculation 3" xfId="211"/>
    <cellStyle name="Check Cell 2" xfId="212"/>
    <cellStyle name="Check Cell 3" xfId="213"/>
    <cellStyle name="Comma" xfId="490" builtinId="3"/>
    <cellStyle name="Comma 10" xfId="214"/>
    <cellStyle name="Comma 10 2" xfId="778"/>
    <cellStyle name="Comma 11" xfId="215"/>
    <cellStyle name="Comma 11 2" xfId="216"/>
    <cellStyle name="Comma 11 2 2" xfId="780"/>
    <cellStyle name="Comma 11 3" xfId="779"/>
    <cellStyle name="Comma 12" xfId="217"/>
    <cellStyle name="Comma 12 2" xfId="218"/>
    <cellStyle name="Comma 12 2 2" xfId="781"/>
    <cellStyle name="Comma 12 3" xfId="219"/>
    <cellStyle name="Comma 12 3 2" xfId="782"/>
    <cellStyle name="Comma 12 4" xfId="783"/>
    <cellStyle name="Comma 13" xfId="220"/>
    <cellStyle name="Comma 13 2" xfId="221"/>
    <cellStyle name="Comma 13 2 2" xfId="784"/>
    <cellStyle name="Comma 13 3" xfId="785"/>
    <cellStyle name="Comma 14" xfId="222"/>
    <cellStyle name="Comma 14 2" xfId="223"/>
    <cellStyle name="Comma 14 2 2" xfId="786"/>
    <cellStyle name="Comma 14 3" xfId="787"/>
    <cellStyle name="Comma 15" xfId="224"/>
    <cellStyle name="Comma 15 2" xfId="225"/>
    <cellStyle name="Comma 15 2 2" xfId="788"/>
    <cellStyle name="Comma 15 3" xfId="789"/>
    <cellStyle name="Comma 16" xfId="226"/>
    <cellStyle name="Comma 16 2" xfId="227"/>
    <cellStyle name="Comma 16 2 2" xfId="790"/>
    <cellStyle name="Comma 16 3" xfId="791"/>
    <cellStyle name="Comma 17" xfId="228"/>
    <cellStyle name="Comma 17 2" xfId="792"/>
    <cellStyle name="Comma 17 3" xfId="507"/>
    <cellStyle name="Comma 18" xfId="484"/>
    <cellStyle name="Comma 18 2" xfId="794"/>
    <cellStyle name="Comma 18 3" xfId="793"/>
    <cellStyle name="Comma 19" xfId="795"/>
    <cellStyle name="Comma 19 2" xfId="796"/>
    <cellStyle name="Comma 2" xfId="229"/>
    <cellStyle name="Comma 2 2" xfId="2"/>
    <cellStyle name="Comma 2 2 2" xfId="230"/>
    <cellStyle name="Comma 2 2 2 2" xfId="797"/>
    <cellStyle name="Comma 2 2 3" xfId="488"/>
    <cellStyle name="Comma 2 2 3 2" xfId="798"/>
    <cellStyle name="Comma 2 3" xfId="231"/>
    <cellStyle name="Comma 2 3 2" xfId="799"/>
    <cellStyle name="Comma 2 3 3" xfId="502"/>
    <cellStyle name="Comma 2 4" xfId="232"/>
    <cellStyle name="Comma 2 4 2" xfId="800"/>
    <cellStyle name="Comma 2 5" xfId="233"/>
    <cellStyle name="Comma 2 5 2" xfId="234"/>
    <cellStyle name="Comma 2 5 2 2" xfId="801"/>
    <cellStyle name="Comma 2 5 3" xfId="235"/>
    <cellStyle name="Comma 2 5 4" xfId="802"/>
    <cellStyle name="Comma 2 6" xfId="236"/>
    <cellStyle name="Comma 2 6 2" xfId="803"/>
    <cellStyle name="Comma 2 7" xfId="237"/>
    <cellStyle name="Comma 2 7 2" xfId="804"/>
    <cellStyle name="Comma 2 8" xfId="499"/>
    <cellStyle name="Comma 20" xfId="494"/>
    <cellStyle name="Comma 3" xfId="238"/>
    <cellStyle name="Comma 3 2" xfId="239"/>
    <cellStyle name="Comma 3 2 2" xfId="805"/>
    <cellStyle name="Comma 3 2 3" xfId="806"/>
    <cellStyle name="Comma 3 3" xfId="240"/>
    <cellStyle name="Comma 3 4" xfId="241"/>
    <cellStyle name="Comma 3 4 2" xfId="807"/>
    <cellStyle name="Comma 3 5" xfId="242"/>
    <cellStyle name="Comma 3 5 2" xfId="808"/>
    <cellStyle name="Comma 3 6" xfId="243"/>
    <cellStyle name="Comma 3 6 2" xfId="809"/>
    <cellStyle name="Comma 3 7" xfId="503"/>
    <cellStyle name="Comma 4" xfId="244"/>
    <cellStyle name="Comma 4 2" xfId="245"/>
    <cellStyle name="Comma 4 2 2" xfId="812"/>
    <cellStyle name="Comma 4 2 3" xfId="811"/>
    <cellStyle name="Comma 4 3" xfId="246"/>
    <cellStyle name="Comma 4 3 2" xfId="247"/>
    <cellStyle name="Comma 4 3 2 2" xfId="813"/>
    <cellStyle name="Comma 4 3 3" xfId="814"/>
    <cellStyle name="Comma 4 4" xfId="248"/>
    <cellStyle name="Comma 4 4 2" xfId="815"/>
    <cellStyle name="Comma 4 5" xfId="810"/>
    <cellStyle name="Comma 5" xfId="249"/>
    <cellStyle name="Comma 5 2" xfId="250"/>
    <cellStyle name="Comma 5 2 2" xfId="817"/>
    <cellStyle name="Comma 5 2 3" xfId="816"/>
    <cellStyle name="Comma 5 3" xfId="251"/>
    <cellStyle name="Comma 5 3 2" xfId="819"/>
    <cellStyle name="Comma 5 3 3" xfId="818"/>
    <cellStyle name="Comma 5 4" xfId="252"/>
    <cellStyle name="Comma 5 4 2" xfId="820"/>
    <cellStyle name="Comma 6" xfId="253"/>
    <cellStyle name="Comma 6 2" xfId="254"/>
    <cellStyle name="Comma 6 2 2" xfId="822"/>
    <cellStyle name="Comma 6 2 3" xfId="821"/>
    <cellStyle name="Comma 6 3" xfId="255"/>
    <cellStyle name="Comma 6 3 2" xfId="823"/>
    <cellStyle name="Comma 6 3 2 2" xfId="824"/>
    <cellStyle name="Comma 6 3 2 2 2" xfId="825"/>
    <cellStyle name="Comma 6 3 2 3" xfId="826"/>
    <cellStyle name="Comma 6 3 2 3 2" xfId="827"/>
    <cellStyle name="Comma 6 3 2 4" xfId="828"/>
    <cellStyle name="Comma 6 3 3" xfId="829"/>
    <cellStyle name="Comma 6 3 3 2" xfId="830"/>
    <cellStyle name="Comma 6 3 4" xfId="831"/>
    <cellStyle name="Comma 6 3 4 2" xfId="832"/>
    <cellStyle name="Comma 6 3 5" xfId="833"/>
    <cellStyle name="Comma 6 4" xfId="256"/>
    <cellStyle name="Comma 6 4 2" xfId="835"/>
    <cellStyle name="Comma 6 4 2 2" xfId="836"/>
    <cellStyle name="Comma 6 4 2 2 2" xfId="837"/>
    <cellStyle name="Comma 6 4 2 3" xfId="838"/>
    <cellStyle name="Comma 6 4 2 3 2" xfId="839"/>
    <cellStyle name="Comma 6 4 2 4" xfId="840"/>
    <cellStyle name="Comma 6 4 3" xfId="841"/>
    <cellStyle name="Comma 6 4 3 2" xfId="842"/>
    <cellStyle name="Comma 6 4 4" xfId="843"/>
    <cellStyle name="Comma 6 4 4 2" xfId="844"/>
    <cellStyle name="Comma 6 4 5" xfId="845"/>
    <cellStyle name="Comma 6 4 6" xfId="834"/>
    <cellStyle name="Comma 6 5" xfId="846"/>
    <cellStyle name="Comma 6 5 2" xfId="847"/>
    <cellStyle name="Comma 6 5 2 2" xfId="848"/>
    <cellStyle name="Comma 6 5 3" xfId="849"/>
    <cellStyle name="Comma 6 5 3 2" xfId="850"/>
    <cellStyle name="Comma 6 5 4" xfId="851"/>
    <cellStyle name="Comma 6 6" xfId="852"/>
    <cellStyle name="Comma 6 6 2" xfId="853"/>
    <cellStyle name="Comma 6 6 2 2" xfId="854"/>
    <cellStyle name="Comma 6 6 3" xfId="855"/>
    <cellStyle name="Comma 6 6 3 2" xfId="856"/>
    <cellStyle name="Comma 6 6 4" xfId="857"/>
    <cellStyle name="Comma 6 7" xfId="858"/>
    <cellStyle name="Comma 6 7 2" xfId="859"/>
    <cellStyle name="Comma 6 8" xfId="860"/>
    <cellStyle name="Comma 6 8 2" xfId="861"/>
    <cellStyle name="Comma 6 9" xfId="862"/>
    <cellStyle name="Comma 7" xfId="257"/>
    <cellStyle name="Comma 7 2" xfId="258"/>
    <cellStyle name="Comma 7 2 2" xfId="259"/>
    <cellStyle name="Comma 7 2 2 2" xfId="866"/>
    <cellStyle name="Comma 7 2 2 3" xfId="865"/>
    <cellStyle name="Comma 7 2 3" xfId="867"/>
    <cellStyle name="Comma 7 2 4" xfId="864"/>
    <cellStyle name="Comma 7 3" xfId="868"/>
    <cellStyle name="Comma 7 4" xfId="863"/>
    <cellStyle name="Comma 8" xfId="260"/>
    <cellStyle name="Comma 8 2" xfId="261"/>
    <cellStyle name="Comma 8 2 2" xfId="871"/>
    <cellStyle name="Comma 8 2 3" xfId="870"/>
    <cellStyle name="Comma 8 3" xfId="262"/>
    <cellStyle name="Comma 8 3 2" xfId="263"/>
    <cellStyle name="Comma 8 3 2 2" xfId="874"/>
    <cellStyle name="Comma 8 3 2 3" xfId="873"/>
    <cellStyle name="Comma 8 3 3" xfId="875"/>
    <cellStyle name="Comma 8 3 4" xfId="872"/>
    <cellStyle name="Comma 8 4" xfId="876"/>
    <cellStyle name="Comma 8 5" xfId="869"/>
    <cellStyle name="Comma 9" xfId="264"/>
    <cellStyle name="Comma 9 2" xfId="265"/>
    <cellStyle name="Comma 9 2 2" xfId="879"/>
    <cellStyle name="Comma 9 2 3" xfId="878"/>
    <cellStyle name="Comma 9 3" xfId="880"/>
    <cellStyle name="Comma 9 4" xfId="877"/>
    <cellStyle name="Currency" xfId="492" builtinId="4"/>
    <cellStyle name="Currency 2" xfId="266"/>
    <cellStyle name="Currency 2 2" xfId="881"/>
    <cellStyle name="Currency 3" xfId="267"/>
    <cellStyle name="Currency 3 2" xfId="882"/>
    <cellStyle name="Currency 4" xfId="268"/>
    <cellStyle name="Currency 4 2" xfId="884"/>
    <cellStyle name="Currency 4 3" xfId="883"/>
    <cellStyle name="Currency 5" xfId="269"/>
    <cellStyle name="Currency 6" xfId="481"/>
    <cellStyle name="Explanatory Text 2" xfId="270"/>
    <cellStyle name="Explanatory Text 3" xfId="271"/>
    <cellStyle name="Good 2" xfId="272"/>
    <cellStyle name="Good 3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yperlink 2" xfId="282"/>
    <cellStyle name="Hyperlink 2 2" xfId="283"/>
    <cellStyle name="Input 2" xfId="284"/>
    <cellStyle name="Input 3" xfId="285"/>
    <cellStyle name="KPMG Heading 1" xfId="286"/>
    <cellStyle name="KPMG Heading 2" xfId="287"/>
    <cellStyle name="KPMG Heading 3" xfId="288"/>
    <cellStyle name="KPMG Heading 4" xfId="289"/>
    <cellStyle name="KPMG Normal" xfId="290"/>
    <cellStyle name="KPMG Normal Text" xfId="291"/>
    <cellStyle name="KPMG Normal_123" xfId="292"/>
    <cellStyle name="Linked Cell 2" xfId="293"/>
    <cellStyle name="Linked Cell 3" xfId="294"/>
    <cellStyle name="Neutral 2" xfId="295"/>
    <cellStyle name="Neutral 2 2" xfId="885"/>
    <cellStyle name="Neutral 3" xfId="296"/>
    <cellStyle name="Neutral 4" xfId="886"/>
    <cellStyle name="Normal" xfId="0" builtinId="0"/>
    <cellStyle name="Normal 10" xfId="297"/>
    <cellStyle name="Normal 10 2" xfId="887"/>
    <cellStyle name="Normal 10 2 2" xfId="888"/>
    <cellStyle name="Normal 10 2 2 2" xfId="889"/>
    <cellStyle name="Normal 10 2 2 3" xfId="890"/>
    <cellStyle name="Normal 10 2 3" xfId="891"/>
    <cellStyle name="Normal 10 2 4" xfId="892"/>
    <cellStyle name="Normal 10 3" xfId="893"/>
    <cellStyle name="Normal 10 3 2" xfId="894"/>
    <cellStyle name="Normal 10 3 3" xfId="895"/>
    <cellStyle name="Normal 10 4" xfId="896"/>
    <cellStyle name="Normal 10 4 2" xfId="897"/>
    <cellStyle name="Normal 10 4 3" xfId="898"/>
    <cellStyle name="Normal 10 5" xfId="899"/>
    <cellStyle name="Normal 10 6" xfId="900"/>
    <cellStyle name="Normal 10 7" xfId="901"/>
    <cellStyle name="Normal 11" xfId="298"/>
    <cellStyle name="Normal 11 2" xfId="500"/>
    <cellStyle name="Normal 12" xfId="299"/>
    <cellStyle name="Normal 12 2" xfId="902"/>
    <cellStyle name="Normal 13" xfId="300"/>
    <cellStyle name="Normal 14" xfId="301"/>
    <cellStyle name="Normal 14 2" xfId="903"/>
    <cellStyle name="Normal 15" xfId="302"/>
    <cellStyle name="Normal 15 2" xfId="904"/>
    <cellStyle name="Normal 16" xfId="303"/>
    <cellStyle name="Normal 16 2" xfId="304"/>
    <cellStyle name="Normal 16 2 2" xfId="905"/>
    <cellStyle name="Normal 17" xfId="305"/>
    <cellStyle name="Normal 17 2" xfId="306"/>
    <cellStyle name="Normal 17 2 2" xfId="496"/>
    <cellStyle name="Normal 17 2 3" xfId="907"/>
    <cellStyle name="Normal 17 3" xfId="307"/>
    <cellStyle name="Normal 17 3 2" xfId="908"/>
    <cellStyle name="Normal 17 4" xfId="906"/>
    <cellStyle name="Normal 18" xfId="308"/>
    <cellStyle name="Normal 18 2" xfId="309"/>
    <cellStyle name="Normal 18 2 2" xfId="910"/>
    <cellStyle name="Normal 18 3" xfId="909"/>
    <cellStyle name="Normal 19" xfId="310"/>
    <cellStyle name="Normal 19 2" xfId="311"/>
    <cellStyle name="Normal 19 2 2" xfId="912"/>
    <cellStyle name="Normal 19 2 2 2" xfId="498"/>
    <cellStyle name="Normal 19 3" xfId="911"/>
    <cellStyle name="Normal 2" xfId="312"/>
    <cellStyle name="Normal 2 10" xfId="313"/>
    <cellStyle name="Normal 2 11" xfId="497"/>
    <cellStyle name="Normal 2 2" xfId="314"/>
    <cellStyle name="Normal 2 2 2" xfId="315"/>
    <cellStyle name="Normal 2 2 3" xfId="505"/>
    <cellStyle name="Normal 2 3" xfId="316"/>
    <cellStyle name="Normal 2 3 2" xfId="317"/>
    <cellStyle name="Normal 2 4" xfId="318"/>
    <cellStyle name="Normal 2 5" xfId="319"/>
    <cellStyle name="Normal 2 5 2" xfId="913"/>
    <cellStyle name="Normal 2 6" xfId="320"/>
    <cellStyle name="Normal 2 6 2" xfId="914"/>
    <cellStyle name="Normal 2 7" xfId="321"/>
    <cellStyle name="Normal 2 7 2" xfId="322"/>
    <cellStyle name="Normal 2 7 3" xfId="323"/>
    <cellStyle name="Normal 2 7 3 2" xfId="915"/>
    <cellStyle name="Normal 2 8" xfId="324"/>
    <cellStyle name="Normal 2 8 2" xfId="916"/>
    <cellStyle name="Normal 2 9" xfId="325"/>
    <cellStyle name="Normal 2 9 2" xfId="917"/>
    <cellStyle name="Normal 2_3.Havelvacner_N1_12 23.01.2018" xfId="918"/>
    <cellStyle name="Normal 20" xfId="326"/>
    <cellStyle name="Normal 20 2" xfId="327"/>
    <cellStyle name="Normal 20 3" xfId="328"/>
    <cellStyle name="Normal 20 3 2" xfId="919"/>
    <cellStyle name="Normal 21" xfId="329"/>
    <cellStyle name="Normal 21 2" xfId="330"/>
    <cellStyle name="Normal 21 2 2" xfId="921"/>
    <cellStyle name="Normal 21 3" xfId="331"/>
    <cellStyle name="Normal 21 3 2" xfId="922"/>
    <cellStyle name="Normal 21 4" xfId="920"/>
    <cellStyle name="Normal 22" xfId="332"/>
    <cellStyle name="Normal 22 2" xfId="333"/>
    <cellStyle name="Normal 22 2 2" xfId="924"/>
    <cellStyle name="Normal 22 3" xfId="334"/>
    <cellStyle name="Normal 22 3 2" xfId="925"/>
    <cellStyle name="Normal 22 4" xfId="923"/>
    <cellStyle name="Normal 23" xfId="335"/>
    <cellStyle name="Normal 23 2" xfId="336"/>
    <cellStyle name="Normal 23 2 2" xfId="927"/>
    <cellStyle name="Normal 23 3" xfId="926"/>
    <cellStyle name="Normal 24" xfId="337"/>
    <cellStyle name="Normal 24 2" xfId="338"/>
    <cellStyle name="Normal 25" xfId="339"/>
    <cellStyle name="Normal 25 2" xfId="340"/>
    <cellStyle name="Normal 25 2 2" xfId="929"/>
    <cellStyle name="Normal 25 3" xfId="928"/>
    <cellStyle name="Normal 26" xfId="341"/>
    <cellStyle name="Normal 26 2" xfId="342"/>
    <cellStyle name="Normal 27" xfId="343"/>
    <cellStyle name="Normal 27 2" xfId="344"/>
    <cellStyle name="Normal 27 2 2" xfId="931"/>
    <cellStyle name="Normal 27 3" xfId="930"/>
    <cellStyle name="Normal 28" xfId="345"/>
    <cellStyle name="Normal 28 2" xfId="346"/>
    <cellStyle name="Normal 28 2 2" xfId="933"/>
    <cellStyle name="Normal 28 3" xfId="932"/>
    <cellStyle name="Normal 29" xfId="347"/>
    <cellStyle name="Normal 29 2" xfId="348"/>
    <cellStyle name="Normal 29 2 2" xfId="935"/>
    <cellStyle name="Normal 29 3" xfId="934"/>
    <cellStyle name="Normal 3" xfId="1"/>
    <cellStyle name="Normal 3 2" xfId="350"/>
    <cellStyle name="Normal 3 2 2" xfId="936"/>
    <cellStyle name="Normal 3 3" xfId="351"/>
    <cellStyle name="Normal 3 4" xfId="352"/>
    <cellStyle name="Normal 3 5" xfId="353"/>
    <cellStyle name="Normal 3 6" xfId="354"/>
    <cellStyle name="Normal 3 7" xfId="349"/>
    <cellStyle name="Normal 3 8" xfId="487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1 2 2" xfId="938"/>
    <cellStyle name="Normal 31 3" xfId="937"/>
    <cellStyle name="Normal 32" xfId="360"/>
    <cellStyle name="Normal 32 2" xfId="361"/>
    <cellStyle name="Normal 32 3" xfId="508"/>
    <cellStyle name="Normal 32 3 2" xfId="939"/>
    <cellStyle name="Normal 32 4 2" xfId="495"/>
    <cellStyle name="Normal 33" xfId="362"/>
    <cellStyle name="Normal 33 2" xfId="363"/>
    <cellStyle name="Normal 33 2 2" xfId="941"/>
    <cellStyle name="Normal 33 3" xfId="940"/>
    <cellStyle name="Normal 34" xfId="364"/>
    <cellStyle name="Normal 34 2" xfId="365"/>
    <cellStyle name="Normal 35" xfId="366"/>
    <cellStyle name="Normal 35 2" xfId="367"/>
    <cellStyle name="Normal 36" xfId="368"/>
    <cellStyle name="Normal 36 2" xfId="943"/>
    <cellStyle name="Normal 36 3" xfId="942"/>
    <cellStyle name="Normal 37" xfId="369"/>
    <cellStyle name="Normal 37 2" xfId="945"/>
    <cellStyle name="Normal 37 3" xfId="944"/>
    <cellStyle name="Normal 374" xfId="370"/>
    <cellStyle name="Normal 374 2" xfId="371"/>
    <cellStyle name="Normal 38" xfId="372"/>
    <cellStyle name="Normal 38 2" xfId="947"/>
    <cellStyle name="Normal 38 3" xfId="946"/>
    <cellStyle name="Normal 39" xfId="373"/>
    <cellStyle name="Normal 39 2" xfId="949"/>
    <cellStyle name="Normal 39 3" xfId="948"/>
    <cellStyle name="Normal 4" xfId="374"/>
    <cellStyle name="Normal 4 2" xfId="375"/>
    <cellStyle name="Normal 4 2 2" xfId="376"/>
    <cellStyle name="Normal 4 2 3" xfId="951"/>
    <cellStyle name="Normal 4 3" xfId="377"/>
    <cellStyle name="Normal 4 4" xfId="378"/>
    <cellStyle name="Normal 4 5" xfId="950"/>
    <cellStyle name="Normal 40" xfId="379"/>
    <cellStyle name="Normal 40 2" xfId="953"/>
    <cellStyle name="Normal 40 3" xfId="952"/>
    <cellStyle name="Normal 41" xfId="380"/>
    <cellStyle name="Normal 41 2" xfId="485"/>
    <cellStyle name="Normal 41 3" xfId="954"/>
    <cellStyle name="Normal 42" xfId="381"/>
    <cellStyle name="Normal 42 2" xfId="956"/>
    <cellStyle name="Normal 42 3" xfId="955"/>
    <cellStyle name="Normal 43" xfId="479"/>
    <cellStyle name="Normal 43 2" xfId="958"/>
    <cellStyle name="Normal 43 3" xfId="957"/>
    <cellStyle name="Normal 44" xfId="480"/>
    <cellStyle name="Normal 44 2" xfId="483"/>
    <cellStyle name="Normal 44 2 2" xfId="489"/>
    <cellStyle name="Normal 45" xfId="491"/>
    <cellStyle name="Normal 45 2" xfId="959"/>
    <cellStyle name="Normal 46" xfId="493"/>
    <cellStyle name="Normal 48" xfId="478"/>
    <cellStyle name="Normal 5" xfId="382"/>
    <cellStyle name="Normal 5 2" xfId="383"/>
    <cellStyle name="Normal 5 2 2" xfId="501"/>
    <cellStyle name="Normal 5 3" xfId="384"/>
    <cellStyle name="Normal 5 3 2" xfId="962"/>
    <cellStyle name="Normal 5 3 2 2" xfId="963"/>
    <cellStyle name="Normal 5 3 2 3" xfId="964"/>
    <cellStyle name="Normal 5 3 3" xfId="965"/>
    <cellStyle name="Normal 5 3 4" xfId="966"/>
    <cellStyle name="Normal 5 3 5" xfId="961"/>
    <cellStyle name="Normal 5 4" xfId="385"/>
    <cellStyle name="Normal 5 4 2" xfId="967"/>
    <cellStyle name="Normal 5 4 2 2" xfId="968"/>
    <cellStyle name="Normal 5 4 2 3" xfId="969"/>
    <cellStyle name="Normal 5 4 3" xfId="970"/>
    <cellStyle name="Normal 5 4 4" xfId="971"/>
    <cellStyle name="Normal 5 5" xfId="386"/>
    <cellStyle name="Normal 5 5 2" xfId="973"/>
    <cellStyle name="Normal 5 5 3" xfId="974"/>
    <cellStyle name="Normal 5 5 4" xfId="972"/>
    <cellStyle name="Normal 5 6" xfId="975"/>
    <cellStyle name="Normal 5 6 2" xfId="976"/>
    <cellStyle name="Normal 5 6 3" xfId="977"/>
    <cellStyle name="Normal 5 7" xfId="978"/>
    <cellStyle name="Normal 5 8" xfId="979"/>
    <cellStyle name="Normal 5 9" xfId="960"/>
    <cellStyle name="Normal 54" xfId="387"/>
    <cellStyle name="Normal 6" xfId="388"/>
    <cellStyle name="Normal 6 2" xfId="389"/>
    <cellStyle name="Normal 6 3" xfId="390"/>
    <cellStyle name="Normal 7" xfId="391"/>
    <cellStyle name="Normal 7 2" xfId="392"/>
    <cellStyle name="Normal 7 2 2" xfId="504"/>
    <cellStyle name="Normal 7 3" xfId="393"/>
    <cellStyle name="Normal 7 4" xfId="394"/>
    <cellStyle name="Normal 78" xfId="395"/>
    <cellStyle name="Normal 78 2" xfId="396"/>
    <cellStyle name="Normal 8" xfId="397"/>
    <cellStyle name="Normal 8 2" xfId="398"/>
    <cellStyle name="Normal 81" xfId="399"/>
    <cellStyle name="Normal 81 2" xfId="980"/>
    <cellStyle name="Normal 9" xfId="400"/>
    <cellStyle name="Normal 9 2" xfId="401"/>
    <cellStyle name="Normal_Hashvet-2004" xfId="486"/>
    <cellStyle name="Normal_Sheet1" xfId="482"/>
    <cellStyle name="Note 2" xfId="402"/>
    <cellStyle name="Note 2 2" xfId="403"/>
    <cellStyle name="Note 2 3" xfId="404"/>
    <cellStyle name="Note 3" xfId="405"/>
    <cellStyle name="Note 3 2" xfId="406"/>
    <cellStyle name="Note 3 3" xfId="407"/>
    <cellStyle name="Note 4" xfId="408"/>
    <cellStyle name="Note 4 2" xfId="409"/>
    <cellStyle name="Note 5" xfId="410"/>
    <cellStyle name="Note 5 2" xfId="411"/>
    <cellStyle name="Note 6" xfId="412"/>
    <cellStyle name="Note 6 2" xfId="413"/>
    <cellStyle name="Note 7" xfId="414"/>
    <cellStyle name="Note 7 2" xfId="415"/>
    <cellStyle name="Note 8" xfId="416"/>
    <cellStyle name="Output 2" xfId="417"/>
    <cellStyle name="Output 3" xfId="418"/>
    <cellStyle name="Percent 2" xfId="419"/>
    <cellStyle name="Percent 2 2" xfId="420"/>
    <cellStyle name="Percent 2 2 2" xfId="421"/>
    <cellStyle name="Percent 2 3" xfId="422"/>
    <cellStyle name="Percent 2 3 2" xfId="423"/>
    <cellStyle name="Percent 2 3 2 2" xfId="983"/>
    <cellStyle name="Percent 2 3 3" xfId="424"/>
    <cellStyle name="Percent 2 3 4" xfId="982"/>
    <cellStyle name="Percent 2 4" xfId="425"/>
    <cellStyle name="Percent 2 5" xfId="426"/>
    <cellStyle name="Percent 2 6" xfId="981"/>
    <cellStyle name="Percent 3" xfId="427"/>
    <cellStyle name="Percent 3 2" xfId="428"/>
    <cellStyle name="Percent 3 3" xfId="429"/>
    <cellStyle name="Percent 3 3 2" xfId="984"/>
    <cellStyle name="Percent 4" xfId="430"/>
    <cellStyle name="Percent 4 2" xfId="431"/>
    <cellStyle name="Percent 4 2 2" xfId="985"/>
    <cellStyle name="Percent 4 3" xfId="432"/>
    <cellStyle name="Percent 5" xfId="433"/>
    <cellStyle name="Percent 5 2" xfId="434"/>
    <cellStyle name="Percent 5 2 2" xfId="987"/>
    <cellStyle name="Percent 5 3" xfId="986"/>
    <cellStyle name="Percent 6" xfId="435"/>
    <cellStyle name="Percent 6 2" xfId="436"/>
    <cellStyle name="Percent 6 2 2" xfId="988"/>
    <cellStyle name="Percent 7" xfId="437"/>
    <cellStyle name="Percent 7 2" xfId="989"/>
    <cellStyle name="Percent 7 3" xfId="506"/>
    <cellStyle name="Percent 8" xfId="438"/>
    <cellStyle name="RowLevel_1_N6+artabyuje" xfId="990"/>
    <cellStyle name="SN_241" xfId="991"/>
    <cellStyle name="Style 1" xfId="439"/>
    <cellStyle name="Style 1 2" xfId="440"/>
    <cellStyle name="Style 1 3" xfId="992"/>
    <cellStyle name="Title 2" xfId="441"/>
    <cellStyle name="Total 2" xfId="442"/>
    <cellStyle name="Total 3" xfId="443"/>
    <cellStyle name="Warning Text 2" xfId="444"/>
    <cellStyle name="Warning Text 3" xfId="445"/>
    <cellStyle name="Акцент1" xfId="446"/>
    <cellStyle name="Акцент2" xfId="447"/>
    <cellStyle name="Акцент3" xfId="448"/>
    <cellStyle name="Акцент4" xfId="449"/>
    <cellStyle name="Акцент5" xfId="450"/>
    <cellStyle name="Акцент6" xfId="451"/>
    <cellStyle name="Беззащитный" xfId="452"/>
    <cellStyle name="Ввод " xfId="453"/>
    <cellStyle name="Вывод" xfId="454"/>
    <cellStyle name="Вычисление" xfId="455"/>
    <cellStyle name="Заголовок 1" xfId="456"/>
    <cellStyle name="Заголовок 2" xfId="457"/>
    <cellStyle name="Заголовок 3" xfId="458"/>
    <cellStyle name="Заголовок 4" xfId="459"/>
    <cellStyle name="Защитный" xfId="460"/>
    <cellStyle name="Итог" xfId="461"/>
    <cellStyle name="Контрольная ячейка" xfId="462"/>
    <cellStyle name="Название" xfId="463"/>
    <cellStyle name="Нейтральный" xfId="464"/>
    <cellStyle name="Обычный 2" xfId="465"/>
    <cellStyle name="Обычный 2 2" xfId="993"/>
    <cellStyle name="Обычный 3" xfId="466"/>
    <cellStyle name="Обычный 3 2" xfId="467"/>
    <cellStyle name="Плохой" xfId="468"/>
    <cellStyle name="Пояснение" xfId="469"/>
    <cellStyle name="Примечание" xfId="470"/>
    <cellStyle name="Связанная ячейка" xfId="471"/>
    <cellStyle name="Текст предупреждения" xfId="472"/>
    <cellStyle name="Финансовый 2" xfId="473"/>
    <cellStyle name="Финансовый 2 2" xfId="995"/>
    <cellStyle name="Финансовый 2 3" xfId="994"/>
    <cellStyle name="Финансовый 3" xfId="474"/>
    <cellStyle name="Финансовый 3 2" xfId="475"/>
    <cellStyle name="Финансовый 3 2 2" xfId="996"/>
    <cellStyle name="Финансовый 3 3" xfId="997"/>
    <cellStyle name="Финансовый 4" xfId="476"/>
    <cellStyle name="Финансовый 4 2" xfId="999"/>
    <cellStyle name="Финансовый 4 3" xfId="998"/>
    <cellStyle name="Хороший" xfId="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Marine.Harutyunyan\AppData\Roaming\Microsoft\Excel\External_Debt_Service_Payments_Schedule_2022%20(version%201).xls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39"/>
  <sheetViews>
    <sheetView tabSelected="1" zoomScaleNormal="100" workbookViewId="0">
      <selection sqref="A1:G1"/>
    </sheetView>
  </sheetViews>
  <sheetFormatPr defaultRowHeight="13.5" outlineLevelRow="2"/>
  <cols>
    <col min="1" max="1" width="3.5703125" style="116" customWidth="1"/>
    <col min="2" max="2" width="13.85546875" style="104" customWidth="1"/>
    <col min="3" max="3" width="50.7109375" style="104" customWidth="1"/>
    <col min="4" max="7" width="18.5703125" style="104" customWidth="1"/>
    <col min="8" max="9" width="14.7109375" style="104" customWidth="1"/>
    <col min="10" max="250" width="9.140625" style="104"/>
    <col min="251" max="251" width="0" style="104" hidden="1" customWidth="1"/>
    <col min="252" max="252" width="3.5703125" style="104" customWidth="1"/>
    <col min="253" max="253" width="49.85546875" style="104" customWidth="1"/>
    <col min="254" max="254" width="16" style="104" customWidth="1"/>
    <col min="255" max="255" width="13.5703125" style="104" customWidth="1"/>
    <col min="256" max="256" width="16.7109375" style="104" customWidth="1"/>
    <col min="257" max="257" width="15.140625" style="104" customWidth="1"/>
    <col min="258" max="506" width="9.140625" style="104"/>
    <col min="507" max="507" width="0" style="104" hidden="1" customWidth="1"/>
    <col min="508" max="508" width="3.5703125" style="104" customWidth="1"/>
    <col min="509" max="509" width="49.85546875" style="104" customWidth="1"/>
    <col min="510" max="510" width="16" style="104" customWidth="1"/>
    <col min="511" max="511" width="13.5703125" style="104" customWidth="1"/>
    <col min="512" max="512" width="16.7109375" style="104" customWidth="1"/>
    <col min="513" max="513" width="15.140625" style="104" customWidth="1"/>
    <col min="514" max="762" width="9.140625" style="104"/>
    <col min="763" max="763" width="0" style="104" hidden="1" customWidth="1"/>
    <col min="764" max="764" width="3.5703125" style="104" customWidth="1"/>
    <col min="765" max="765" width="49.85546875" style="104" customWidth="1"/>
    <col min="766" max="766" width="16" style="104" customWidth="1"/>
    <col min="767" max="767" width="13.5703125" style="104" customWidth="1"/>
    <col min="768" max="768" width="16.7109375" style="104" customWidth="1"/>
    <col min="769" max="769" width="15.140625" style="104" customWidth="1"/>
    <col min="770" max="1018" width="9.140625" style="104"/>
    <col min="1019" max="1019" width="0" style="104" hidden="1" customWidth="1"/>
    <col min="1020" max="1020" width="3.5703125" style="104" customWidth="1"/>
    <col min="1021" max="1021" width="49.85546875" style="104" customWidth="1"/>
    <col min="1022" max="1022" width="16" style="104" customWidth="1"/>
    <col min="1023" max="1023" width="13.5703125" style="104" customWidth="1"/>
    <col min="1024" max="1024" width="16.7109375" style="104" customWidth="1"/>
    <col min="1025" max="1025" width="15.140625" style="104" customWidth="1"/>
    <col min="1026" max="1274" width="9.140625" style="104"/>
    <col min="1275" max="1275" width="0" style="104" hidden="1" customWidth="1"/>
    <col min="1276" max="1276" width="3.5703125" style="104" customWidth="1"/>
    <col min="1277" max="1277" width="49.85546875" style="104" customWidth="1"/>
    <col min="1278" max="1278" width="16" style="104" customWidth="1"/>
    <col min="1279" max="1279" width="13.5703125" style="104" customWidth="1"/>
    <col min="1280" max="1280" width="16.7109375" style="104" customWidth="1"/>
    <col min="1281" max="1281" width="15.140625" style="104" customWidth="1"/>
    <col min="1282" max="1530" width="9.140625" style="104"/>
    <col min="1531" max="1531" width="0" style="104" hidden="1" customWidth="1"/>
    <col min="1532" max="1532" width="3.5703125" style="104" customWidth="1"/>
    <col min="1533" max="1533" width="49.85546875" style="104" customWidth="1"/>
    <col min="1534" max="1534" width="16" style="104" customWidth="1"/>
    <col min="1535" max="1535" width="13.5703125" style="104" customWidth="1"/>
    <col min="1536" max="1536" width="16.7109375" style="104" customWidth="1"/>
    <col min="1537" max="1537" width="15.140625" style="104" customWidth="1"/>
    <col min="1538" max="1786" width="9.140625" style="104"/>
    <col min="1787" max="1787" width="0" style="104" hidden="1" customWidth="1"/>
    <col min="1788" max="1788" width="3.5703125" style="104" customWidth="1"/>
    <col min="1789" max="1789" width="49.85546875" style="104" customWidth="1"/>
    <col min="1790" max="1790" width="16" style="104" customWidth="1"/>
    <col min="1791" max="1791" width="13.5703125" style="104" customWidth="1"/>
    <col min="1792" max="1792" width="16.7109375" style="104" customWidth="1"/>
    <col min="1793" max="1793" width="15.140625" style="104" customWidth="1"/>
    <col min="1794" max="2042" width="9.140625" style="104"/>
    <col min="2043" max="2043" width="0" style="104" hidden="1" customWidth="1"/>
    <col min="2044" max="2044" width="3.5703125" style="104" customWidth="1"/>
    <col min="2045" max="2045" width="49.85546875" style="104" customWidth="1"/>
    <col min="2046" max="2046" width="16" style="104" customWidth="1"/>
    <col min="2047" max="2047" width="13.5703125" style="104" customWidth="1"/>
    <col min="2048" max="2048" width="16.7109375" style="104" customWidth="1"/>
    <col min="2049" max="2049" width="15.140625" style="104" customWidth="1"/>
    <col min="2050" max="2298" width="9.140625" style="104"/>
    <col min="2299" max="2299" width="0" style="104" hidden="1" customWidth="1"/>
    <col min="2300" max="2300" width="3.5703125" style="104" customWidth="1"/>
    <col min="2301" max="2301" width="49.85546875" style="104" customWidth="1"/>
    <col min="2302" max="2302" width="16" style="104" customWidth="1"/>
    <col min="2303" max="2303" width="13.5703125" style="104" customWidth="1"/>
    <col min="2304" max="2304" width="16.7109375" style="104" customWidth="1"/>
    <col min="2305" max="2305" width="15.140625" style="104" customWidth="1"/>
    <col min="2306" max="2554" width="9.140625" style="104"/>
    <col min="2555" max="2555" width="0" style="104" hidden="1" customWidth="1"/>
    <col min="2556" max="2556" width="3.5703125" style="104" customWidth="1"/>
    <col min="2557" max="2557" width="49.85546875" style="104" customWidth="1"/>
    <col min="2558" max="2558" width="16" style="104" customWidth="1"/>
    <col min="2559" max="2559" width="13.5703125" style="104" customWidth="1"/>
    <col min="2560" max="2560" width="16.7109375" style="104" customWidth="1"/>
    <col min="2561" max="2561" width="15.140625" style="104" customWidth="1"/>
    <col min="2562" max="2810" width="9.140625" style="104"/>
    <col min="2811" max="2811" width="0" style="104" hidden="1" customWidth="1"/>
    <col min="2812" max="2812" width="3.5703125" style="104" customWidth="1"/>
    <col min="2813" max="2813" width="49.85546875" style="104" customWidth="1"/>
    <col min="2814" max="2814" width="16" style="104" customWidth="1"/>
    <col min="2815" max="2815" width="13.5703125" style="104" customWidth="1"/>
    <col min="2816" max="2816" width="16.7109375" style="104" customWidth="1"/>
    <col min="2817" max="2817" width="15.140625" style="104" customWidth="1"/>
    <col min="2818" max="3066" width="9.140625" style="104"/>
    <col min="3067" max="3067" width="0" style="104" hidden="1" customWidth="1"/>
    <col min="3068" max="3068" width="3.5703125" style="104" customWidth="1"/>
    <col min="3069" max="3069" width="49.85546875" style="104" customWidth="1"/>
    <col min="3070" max="3070" width="16" style="104" customWidth="1"/>
    <col min="3071" max="3071" width="13.5703125" style="104" customWidth="1"/>
    <col min="3072" max="3072" width="16.7109375" style="104" customWidth="1"/>
    <col min="3073" max="3073" width="15.140625" style="104" customWidth="1"/>
    <col min="3074" max="3322" width="9.140625" style="104"/>
    <col min="3323" max="3323" width="0" style="104" hidden="1" customWidth="1"/>
    <col min="3324" max="3324" width="3.5703125" style="104" customWidth="1"/>
    <col min="3325" max="3325" width="49.85546875" style="104" customWidth="1"/>
    <col min="3326" max="3326" width="16" style="104" customWidth="1"/>
    <col min="3327" max="3327" width="13.5703125" style="104" customWidth="1"/>
    <col min="3328" max="3328" width="16.7109375" style="104" customWidth="1"/>
    <col min="3329" max="3329" width="15.140625" style="104" customWidth="1"/>
    <col min="3330" max="3578" width="9.140625" style="104"/>
    <col min="3579" max="3579" width="0" style="104" hidden="1" customWidth="1"/>
    <col min="3580" max="3580" width="3.5703125" style="104" customWidth="1"/>
    <col min="3581" max="3581" width="49.85546875" style="104" customWidth="1"/>
    <col min="3582" max="3582" width="16" style="104" customWidth="1"/>
    <col min="3583" max="3583" width="13.5703125" style="104" customWidth="1"/>
    <col min="3584" max="3584" width="16.7109375" style="104" customWidth="1"/>
    <col min="3585" max="3585" width="15.140625" style="104" customWidth="1"/>
    <col min="3586" max="3834" width="9.140625" style="104"/>
    <col min="3835" max="3835" width="0" style="104" hidden="1" customWidth="1"/>
    <col min="3836" max="3836" width="3.5703125" style="104" customWidth="1"/>
    <col min="3837" max="3837" width="49.85546875" style="104" customWidth="1"/>
    <col min="3838" max="3838" width="16" style="104" customWidth="1"/>
    <col min="3839" max="3839" width="13.5703125" style="104" customWidth="1"/>
    <col min="3840" max="3840" width="16.7109375" style="104" customWidth="1"/>
    <col min="3841" max="3841" width="15.140625" style="104" customWidth="1"/>
    <col min="3842" max="4090" width="9.140625" style="104"/>
    <col min="4091" max="4091" width="0" style="104" hidden="1" customWidth="1"/>
    <col min="4092" max="4092" width="3.5703125" style="104" customWidth="1"/>
    <col min="4093" max="4093" width="49.85546875" style="104" customWidth="1"/>
    <col min="4094" max="4094" width="16" style="104" customWidth="1"/>
    <col min="4095" max="4095" width="13.5703125" style="104" customWidth="1"/>
    <col min="4096" max="4096" width="16.7109375" style="104" customWidth="1"/>
    <col min="4097" max="4097" width="15.140625" style="104" customWidth="1"/>
    <col min="4098" max="4346" width="9.140625" style="104"/>
    <col min="4347" max="4347" width="0" style="104" hidden="1" customWidth="1"/>
    <col min="4348" max="4348" width="3.5703125" style="104" customWidth="1"/>
    <col min="4349" max="4349" width="49.85546875" style="104" customWidth="1"/>
    <col min="4350" max="4350" width="16" style="104" customWidth="1"/>
    <col min="4351" max="4351" width="13.5703125" style="104" customWidth="1"/>
    <col min="4352" max="4352" width="16.7109375" style="104" customWidth="1"/>
    <col min="4353" max="4353" width="15.140625" style="104" customWidth="1"/>
    <col min="4354" max="4602" width="9.140625" style="104"/>
    <col min="4603" max="4603" width="0" style="104" hidden="1" customWidth="1"/>
    <col min="4604" max="4604" width="3.5703125" style="104" customWidth="1"/>
    <col min="4605" max="4605" width="49.85546875" style="104" customWidth="1"/>
    <col min="4606" max="4606" width="16" style="104" customWidth="1"/>
    <col min="4607" max="4607" width="13.5703125" style="104" customWidth="1"/>
    <col min="4608" max="4608" width="16.7109375" style="104" customWidth="1"/>
    <col min="4609" max="4609" width="15.140625" style="104" customWidth="1"/>
    <col min="4610" max="4858" width="9.140625" style="104"/>
    <col min="4859" max="4859" width="0" style="104" hidden="1" customWidth="1"/>
    <col min="4860" max="4860" width="3.5703125" style="104" customWidth="1"/>
    <col min="4861" max="4861" width="49.85546875" style="104" customWidth="1"/>
    <col min="4862" max="4862" width="16" style="104" customWidth="1"/>
    <col min="4863" max="4863" width="13.5703125" style="104" customWidth="1"/>
    <col min="4864" max="4864" width="16.7109375" style="104" customWidth="1"/>
    <col min="4865" max="4865" width="15.140625" style="104" customWidth="1"/>
    <col min="4866" max="5114" width="9.140625" style="104"/>
    <col min="5115" max="5115" width="0" style="104" hidden="1" customWidth="1"/>
    <col min="5116" max="5116" width="3.5703125" style="104" customWidth="1"/>
    <col min="5117" max="5117" width="49.85546875" style="104" customWidth="1"/>
    <col min="5118" max="5118" width="16" style="104" customWidth="1"/>
    <col min="5119" max="5119" width="13.5703125" style="104" customWidth="1"/>
    <col min="5120" max="5120" width="16.7109375" style="104" customWidth="1"/>
    <col min="5121" max="5121" width="15.140625" style="104" customWidth="1"/>
    <col min="5122" max="5370" width="9.140625" style="104"/>
    <col min="5371" max="5371" width="0" style="104" hidden="1" customWidth="1"/>
    <col min="5372" max="5372" width="3.5703125" style="104" customWidth="1"/>
    <col min="5373" max="5373" width="49.85546875" style="104" customWidth="1"/>
    <col min="5374" max="5374" width="16" style="104" customWidth="1"/>
    <col min="5375" max="5375" width="13.5703125" style="104" customWidth="1"/>
    <col min="5376" max="5376" width="16.7109375" style="104" customWidth="1"/>
    <col min="5377" max="5377" width="15.140625" style="104" customWidth="1"/>
    <col min="5378" max="5626" width="9.140625" style="104"/>
    <col min="5627" max="5627" width="0" style="104" hidden="1" customWidth="1"/>
    <col min="5628" max="5628" width="3.5703125" style="104" customWidth="1"/>
    <col min="5629" max="5629" width="49.85546875" style="104" customWidth="1"/>
    <col min="5630" max="5630" width="16" style="104" customWidth="1"/>
    <col min="5631" max="5631" width="13.5703125" style="104" customWidth="1"/>
    <col min="5632" max="5632" width="16.7109375" style="104" customWidth="1"/>
    <col min="5633" max="5633" width="15.140625" style="104" customWidth="1"/>
    <col min="5634" max="5882" width="9.140625" style="104"/>
    <col min="5883" max="5883" width="0" style="104" hidden="1" customWidth="1"/>
    <col min="5884" max="5884" width="3.5703125" style="104" customWidth="1"/>
    <col min="5885" max="5885" width="49.85546875" style="104" customWidth="1"/>
    <col min="5886" max="5886" width="16" style="104" customWidth="1"/>
    <col min="5887" max="5887" width="13.5703125" style="104" customWidth="1"/>
    <col min="5888" max="5888" width="16.7109375" style="104" customWidth="1"/>
    <col min="5889" max="5889" width="15.140625" style="104" customWidth="1"/>
    <col min="5890" max="6138" width="9.140625" style="104"/>
    <col min="6139" max="6139" width="0" style="104" hidden="1" customWidth="1"/>
    <col min="6140" max="6140" width="3.5703125" style="104" customWidth="1"/>
    <col min="6141" max="6141" width="49.85546875" style="104" customWidth="1"/>
    <col min="6142" max="6142" width="16" style="104" customWidth="1"/>
    <col min="6143" max="6143" width="13.5703125" style="104" customWidth="1"/>
    <col min="6144" max="6144" width="16.7109375" style="104" customWidth="1"/>
    <col min="6145" max="6145" width="15.140625" style="104" customWidth="1"/>
    <col min="6146" max="6394" width="9.140625" style="104"/>
    <col min="6395" max="6395" width="0" style="104" hidden="1" customWidth="1"/>
    <col min="6396" max="6396" width="3.5703125" style="104" customWidth="1"/>
    <col min="6397" max="6397" width="49.85546875" style="104" customWidth="1"/>
    <col min="6398" max="6398" width="16" style="104" customWidth="1"/>
    <col min="6399" max="6399" width="13.5703125" style="104" customWidth="1"/>
    <col min="6400" max="6400" width="16.7109375" style="104" customWidth="1"/>
    <col min="6401" max="6401" width="15.140625" style="104" customWidth="1"/>
    <col min="6402" max="6650" width="9.140625" style="104"/>
    <col min="6651" max="6651" width="0" style="104" hidden="1" customWidth="1"/>
    <col min="6652" max="6652" width="3.5703125" style="104" customWidth="1"/>
    <col min="6653" max="6653" width="49.85546875" style="104" customWidth="1"/>
    <col min="6654" max="6654" width="16" style="104" customWidth="1"/>
    <col min="6655" max="6655" width="13.5703125" style="104" customWidth="1"/>
    <col min="6656" max="6656" width="16.7109375" style="104" customWidth="1"/>
    <col min="6657" max="6657" width="15.140625" style="104" customWidth="1"/>
    <col min="6658" max="6906" width="9.140625" style="104"/>
    <col min="6907" max="6907" width="0" style="104" hidden="1" customWidth="1"/>
    <col min="6908" max="6908" width="3.5703125" style="104" customWidth="1"/>
    <col min="6909" max="6909" width="49.85546875" style="104" customWidth="1"/>
    <col min="6910" max="6910" width="16" style="104" customWidth="1"/>
    <col min="6911" max="6911" width="13.5703125" style="104" customWidth="1"/>
    <col min="6912" max="6912" width="16.7109375" style="104" customWidth="1"/>
    <col min="6913" max="6913" width="15.140625" style="104" customWidth="1"/>
    <col min="6914" max="7162" width="9.140625" style="104"/>
    <col min="7163" max="7163" width="0" style="104" hidden="1" customWidth="1"/>
    <col min="7164" max="7164" width="3.5703125" style="104" customWidth="1"/>
    <col min="7165" max="7165" width="49.85546875" style="104" customWidth="1"/>
    <col min="7166" max="7166" width="16" style="104" customWidth="1"/>
    <col min="7167" max="7167" width="13.5703125" style="104" customWidth="1"/>
    <col min="7168" max="7168" width="16.7109375" style="104" customWidth="1"/>
    <col min="7169" max="7169" width="15.140625" style="104" customWidth="1"/>
    <col min="7170" max="7418" width="9.140625" style="104"/>
    <col min="7419" max="7419" width="0" style="104" hidden="1" customWidth="1"/>
    <col min="7420" max="7420" width="3.5703125" style="104" customWidth="1"/>
    <col min="7421" max="7421" width="49.85546875" style="104" customWidth="1"/>
    <col min="7422" max="7422" width="16" style="104" customWidth="1"/>
    <col min="7423" max="7423" width="13.5703125" style="104" customWidth="1"/>
    <col min="7424" max="7424" width="16.7109375" style="104" customWidth="1"/>
    <col min="7425" max="7425" width="15.140625" style="104" customWidth="1"/>
    <col min="7426" max="7674" width="9.140625" style="104"/>
    <col min="7675" max="7675" width="0" style="104" hidden="1" customWidth="1"/>
    <col min="7676" max="7676" width="3.5703125" style="104" customWidth="1"/>
    <col min="7677" max="7677" width="49.85546875" style="104" customWidth="1"/>
    <col min="7678" max="7678" width="16" style="104" customWidth="1"/>
    <col min="7679" max="7679" width="13.5703125" style="104" customWidth="1"/>
    <col min="7680" max="7680" width="16.7109375" style="104" customWidth="1"/>
    <col min="7681" max="7681" width="15.140625" style="104" customWidth="1"/>
    <col min="7682" max="7930" width="9.140625" style="104"/>
    <col min="7931" max="7931" width="0" style="104" hidden="1" customWidth="1"/>
    <col min="7932" max="7932" width="3.5703125" style="104" customWidth="1"/>
    <col min="7933" max="7933" width="49.85546875" style="104" customWidth="1"/>
    <col min="7934" max="7934" width="16" style="104" customWidth="1"/>
    <col min="7935" max="7935" width="13.5703125" style="104" customWidth="1"/>
    <col min="7936" max="7936" width="16.7109375" style="104" customWidth="1"/>
    <col min="7937" max="7937" width="15.140625" style="104" customWidth="1"/>
    <col min="7938" max="8186" width="9.140625" style="104"/>
    <col min="8187" max="8187" width="0" style="104" hidden="1" customWidth="1"/>
    <col min="8188" max="8188" width="3.5703125" style="104" customWidth="1"/>
    <col min="8189" max="8189" width="49.85546875" style="104" customWidth="1"/>
    <col min="8190" max="8190" width="16" style="104" customWidth="1"/>
    <col min="8191" max="8191" width="13.5703125" style="104" customWidth="1"/>
    <col min="8192" max="8192" width="16.7109375" style="104" customWidth="1"/>
    <col min="8193" max="8193" width="15.140625" style="104" customWidth="1"/>
    <col min="8194" max="8442" width="9.140625" style="104"/>
    <col min="8443" max="8443" width="0" style="104" hidden="1" customWidth="1"/>
    <col min="8444" max="8444" width="3.5703125" style="104" customWidth="1"/>
    <col min="8445" max="8445" width="49.85546875" style="104" customWidth="1"/>
    <col min="8446" max="8446" width="16" style="104" customWidth="1"/>
    <col min="8447" max="8447" width="13.5703125" style="104" customWidth="1"/>
    <col min="8448" max="8448" width="16.7109375" style="104" customWidth="1"/>
    <col min="8449" max="8449" width="15.140625" style="104" customWidth="1"/>
    <col min="8450" max="8698" width="9.140625" style="104"/>
    <col min="8699" max="8699" width="0" style="104" hidden="1" customWidth="1"/>
    <col min="8700" max="8700" width="3.5703125" style="104" customWidth="1"/>
    <col min="8701" max="8701" width="49.85546875" style="104" customWidth="1"/>
    <col min="8702" max="8702" width="16" style="104" customWidth="1"/>
    <col min="8703" max="8703" width="13.5703125" style="104" customWidth="1"/>
    <col min="8704" max="8704" width="16.7109375" style="104" customWidth="1"/>
    <col min="8705" max="8705" width="15.140625" style="104" customWidth="1"/>
    <col min="8706" max="8954" width="9.140625" style="104"/>
    <col min="8955" max="8955" width="0" style="104" hidden="1" customWidth="1"/>
    <col min="8956" max="8956" width="3.5703125" style="104" customWidth="1"/>
    <col min="8957" max="8957" width="49.85546875" style="104" customWidth="1"/>
    <col min="8958" max="8958" width="16" style="104" customWidth="1"/>
    <col min="8959" max="8959" width="13.5703125" style="104" customWidth="1"/>
    <col min="8960" max="8960" width="16.7109375" style="104" customWidth="1"/>
    <col min="8961" max="8961" width="15.140625" style="104" customWidth="1"/>
    <col min="8962" max="9210" width="9.140625" style="104"/>
    <col min="9211" max="9211" width="0" style="104" hidden="1" customWidth="1"/>
    <col min="9212" max="9212" width="3.5703125" style="104" customWidth="1"/>
    <col min="9213" max="9213" width="49.85546875" style="104" customWidth="1"/>
    <col min="9214" max="9214" width="16" style="104" customWidth="1"/>
    <col min="9215" max="9215" width="13.5703125" style="104" customWidth="1"/>
    <col min="9216" max="9216" width="16.7109375" style="104" customWidth="1"/>
    <col min="9217" max="9217" width="15.140625" style="104" customWidth="1"/>
    <col min="9218" max="9466" width="9.140625" style="104"/>
    <col min="9467" max="9467" width="0" style="104" hidden="1" customWidth="1"/>
    <col min="9468" max="9468" width="3.5703125" style="104" customWidth="1"/>
    <col min="9469" max="9469" width="49.85546875" style="104" customWidth="1"/>
    <col min="9470" max="9470" width="16" style="104" customWidth="1"/>
    <col min="9471" max="9471" width="13.5703125" style="104" customWidth="1"/>
    <col min="9472" max="9472" width="16.7109375" style="104" customWidth="1"/>
    <col min="9473" max="9473" width="15.140625" style="104" customWidth="1"/>
    <col min="9474" max="9722" width="9.140625" style="104"/>
    <col min="9723" max="9723" width="0" style="104" hidden="1" customWidth="1"/>
    <col min="9724" max="9724" width="3.5703125" style="104" customWidth="1"/>
    <col min="9725" max="9725" width="49.85546875" style="104" customWidth="1"/>
    <col min="9726" max="9726" width="16" style="104" customWidth="1"/>
    <col min="9727" max="9727" width="13.5703125" style="104" customWidth="1"/>
    <col min="9728" max="9728" width="16.7109375" style="104" customWidth="1"/>
    <col min="9729" max="9729" width="15.140625" style="104" customWidth="1"/>
    <col min="9730" max="9978" width="9.140625" style="104"/>
    <col min="9979" max="9979" width="0" style="104" hidden="1" customWidth="1"/>
    <col min="9980" max="9980" width="3.5703125" style="104" customWidth="1"/>
    <col min="9981" max="9981" width="49.85546875" style="104" customWidth="1"/>
    <col min="9982" max="9982" width="16" style="104" customWidth="1"/>
    <col min="9983" max="9983" width="13.5703125" style="104" customWidth="1"/>
    <col min="9984" max="9984" width="16.7109375" style="104" customWidth="1"/>
    <col min="9985" max="9985" width="15.140625" style="104" customWidth="1"/>
    <col min="9986" max="10234" width="9.140625" style="104"/>
    <col min="10235" max="10235" width="0" style="104" hidden="1" customWidth="1"/>
    <col min="10236" max="10236" width="3.5703125" style="104" customWidth="1"/>
    <col min="10237" max="10237" width="49.85546875" style="104" customWidth="1"/>
    <col min="10238" max="10238" width="16" style="104" customWidth="1"/>
    <col min="10239" max="10239" width="13.5703125" style="104" customWidth="1"/>
    <col min="10240" max="10240" width="16.7109375" style="104" customWidth="1"/>
    <col min="10241" max="10241" width="15.140625" style="104" customWidth="1"/>
    <col min="10242" max="10490" width="9.140625" style="104"/>
    <col min="10491" max="10491" width="0" style="104" hidden="1" customWidth="1"/>
    <col min="10492" max="10492" width="3.5703125" style="104" customWidth="1"/>
    <col min="10493" max="10493" width="49.85546875" style="104" customWidth="1"/>
    <col min="10494" max="10494" width="16" style="104" customWidth="1"/>
    <col min="10495" max="10495" width="13.5703125" style="104" customWidth="1"/>
    <col min="10496" max="10496" width="16.7109375" style="104" customWidth="1"/>
    <col min="10497" max="10497" width="15.140625" style="104" customWidth="1"/>
    <col min="10498" max="10746" width="9.140625" style="104"/>
    <col min="10747" max="10747" width="0" style="104" hidden="1" customWidth="1"/>
    <col min="10748" max="10748" width="3.5703125" style="104" customWidth="1"/>
    <col min="10749" max="10749" width="49.85546875" style="104" customWidth="1"/>
    <col min="10750" max="10750" width="16" style="104" customWidth="1"/>
    <col min="10751" max="10751" width="13.5703125" style="104" customWidth="1"/>
    <col min="10752" max="10752" width="16.7109375" style="104" customWidth="1"/>
    <col min="10753" max="10753" width="15.140625" style="104" customWidth="1"/>
    <col min="10754" max="11002" width="9.140625" style="104"/>
    <col min="11003" max="11003" width="0" style="104" hidden="1" customWidth="1"/>
    <col min="11004" max="11004" width="3.5703125" style="104" customWidth="1"/>
    <col min="11005" max="11005" width="49.85546875" style="104" customWidth="1"/>
    <col min="11006" max="11006" width="16" style="104" customWidth="1"/>
    <col min="11007" max="11007" width="13.5703125" style="104" customWidth="1"/>
    <col min="11008" max="11008" width="16.7109375" style="104" customWidth="1"/>
    <col min="11009" max="11009" width="15.140625" style="104" customWidth="1"/>
    <col min="11010" max="11258" width="9.140625" style="104"/>
    <col min="11259" max="11259" width="0" style="104" hidden="1" customWidth="1"/>
    <col min="11260" max="11260" width="3.5703125" style="104" customWidth="1"/>
    <col min="11261" max="11261" width="49.85546875" style="104" customWidth="1"/>
    <col min="11262" max="11262" width="16" style="104" customWidth="1"/>
    <col min="11263" max="11263" width="13.5703125" style="104" customWidth="1"/>
    <col min="11264" max="11264" width="16.7109375" style="104" customWidth="1"/>
    <col min="11265" max="11265" width="15.140625" style="104" customWidth="1"/>
    <col min="11266" max="11514" width="9.140625" style="104"/>
    <col min="11515" max="11515" width="0" style="104" hidden="1" customWidth="1"/>
    <col min="11516" max="11516" width="3.5703125" style="104" customWidth="1"/>
    <col min="11517" max="11517" width="49.85546875" style="104" customWidth="1"/>
    <col min="11518" max="11518" width="16" style="104" customWidth="1"/>
    <col min="11519" max="11519" width="13.5703125" style="104" customWidth="1"/>
    <col min="11520" max="11520" width="16.7109375" style="104" customWidth="1"/>
    <col min="11521" max="11521" width="15.140625" style="104" customWidth="1"/>
    <col min="11522" max="11770" width="9.140625" style="104"/>
    <col min="11771" max="11771" width="0" style="104" hidden="1" customWidth="1"/>
    <col min="11772" max="11772" width="3.5703125" style="104" customWidth="1"/>
    <col min="11773" max="11773" width="49.85546875" style="104" customWidth="1"/>
    <col min="11774" max="11774" width="16" style="104" customWidth="1"/>
    <col min="11775" max="11775" width="13.5703125" style="104" customWidth="1"/>
    <col min="11776" max="11776" width="16.7109375" style="104" customWidth="1"/>
    <col min="11777" max="11777" width="15.140625" style="104" customWidth="1"/>
    <col min="11778" max="12026" width="9.140625" style="104"/>
    <col min="12027" max="12027" width="0" style="104" hidden="1" customWidth="1"/>
    <col min="12028" max="12028" width="3.5703125" style="104" customWidth="1"/>
    <col min="12029" max="12029" width="49.85546875" style="104" customWidth="1"/>
    <col min="12030" max="12030" width="16" style="104" customWidth="1"/>
    <col min="12031" max="12031" width="13.5703125" style="104" customWidth="1"/>
    <col min="12032" max="12032" width="16.7109375" style="104" customWidth="1"/>
    <col min="12033" max="12033" width="15.140625" style="104" customWidth="1"/>
    <col min="12034" max="12282" width="9.140625" style="104"/>
    <col min="12283" max="12283" width="0" style="104" hidden="1" customWidth="1"/>
    <col min="12284" max="12284" width="3.5703125" style="104" customWidth="1"/>
    <col min="12285" max="12285" width="49.85546875" style="104" customWidth="1"/>
    <col min="12286" max="12286" width="16" style="104" customWidth="1"/>
    <col min="12287" max="12287" width="13.5703125" style="104" customWidth="1"/>
    <col min="12288" max="12288" width="16.7109375" style="104" customWidth="1"/>
    <col min="12289" max="12289" width="15.140625" style="104" customWidth="1"/>
    <col min="12290" max="12538" width="9.140625" style="104"/>
    <col min="12539" max="12539" width="0" style="104" hidden="1" customWidth="1"/>
    <col min="12540" max="12540" width="3.5703125" style="104" customWidth="1"/>
    <col min="12541" max="12541" width="49.85546875" style="104" customWidth="1"/>
    <col min="12542" max="12542" width="16" style="104" customWidth="1"/>
    <col min="12543" max="12543" width="13.5703125" style="104" customWidth="1"/>
    <col min="12544" max="12544" width="16.7109375" style="104" customWidth="1"/>
    <col min="12545" max="12545" width="15.140625" style="104" customWidth="1"/>
    <col min="12546" max="12794" width="9.140625" style="104"/>
    <col min="12795" max="12795" width="0" style="104" hidden="1" customWidth="1"/>
    <col min="12796" max="12796" width="3.5703125" style="104" customWidth="1"/>
    <col min="12797" max="12797" width="49.85546875" style="104" customWidth="1"/>
    <col min="12798" max="12798" width="16" style="104" customWidth="1"/>
    <col min="12799" max="12799" width="13.5703125" style="104" customWidth="1"/>
    <col min="12800" max="12800" width="16.7109375" style="104" customWidth="1"/>
    <col min="12801" max="12801" width="15.140625" style="104" customWidth="1"/>
    <col min="12802" max="13050" width="9.140625" style="104"/>
    <col min="13051" max="13051" width="0" style="104" hidden="1" customWidth="1"/>
    <col min="13052" max="13052" width="3.5703125" style="104" customWidth="1"/>
    <col min="13053" max="13053" width="49.85546875" style="104" customWidth="1"/>
    <col min="13054" max="13054" width="16" style="104" customWidth="1"/>
    <col min="13055" max="13055" width="13.5703125" style="104" customWidth="1"/>
    <col min="13056" max="13056" width="16.7109375" style="104" customWidth="1"/>
    <col min="13057" max="13057" width="15.140625" style="104" customWidth="1"/>
    <col min="13058" max="13306" width="9.140625" style="104"/>
    <col min="13307" max="13307" width="0" style="104" hidden="1" customWidth="1"/>
    <col min="13308" max="13308" width="3.5703125" style="104" customWidth="1"/>
    <col min="13309" max="13309" width="49.85546875" style="104" customWidth="1"/>
    <col min="13310" max="13310" width="16" style="104" customWidth="1"/>
    <col min="13311" max="13311" width="13.5703125" style="104" customWidth="1"/>
    <col min="13312" max="13312" width="16.7109375" style="104" customWidth="1"/>
    <col min="13313" max="13313" width="15.140625" style="104" customWidth="1"/>
    <col min="13314" max="13562" width="9.140625" style="104"/>
    <col min="13563" max="13563" width="0" style="104" hidden="1" customWidth="1"/>
    <col min="13564" max="13564" width="3.5703125" style="104" customWidth="1"/>
    <col min="13565" max="13565" width="49.85546875" style="104" customWidth="1"/>
    <col min="13566" max="13566" width="16" style="104" customWidth="1"/>
    <col min="13567" max="13567" width="13.5703125" style="104" customWidth="1"/>
    <col min="13568" max="13568" width="16.7109375" style="104" customWidth="1"/>
    <col min="13569" max="13569" width="15.140625" style="104" customWidth="1"/>
    <col min="13570" max="13818" width="9.140625" style="104"/>
    <col min="13819" max="13819" width="0" style="104" hidden="1" customWidth="1"/>
    <col min="13820" max="13820" width="3.5703125" style="104" customWidth="1"/>
    <col min="13821" max="13821" width="49.85546875" style="104" customWidth="1"/>
    <col min="13822" max="13822" width="16" style="104" customWidth="1"/>
    <col min="13823" max="13823" width="13.5703125" style="104" customWidth="1"/>
    <col min="13824" max="13824" width="16.7109375" style="104" customWidth="1"/>
    <col min="13825" max="13825" width="15.140625" style="104" customWidth="1"/>
    <col min="13826" max="14074" width="9.140625" style="104"/>
    <col min="14075" max="14075" width="0" style="104" hidden="1" customWidth="1"/>
    <col min="14076" max="14076" width="3.5703125" style="104" customWidth="1"/>
    <col min="14077" max="14077" width="49.85546875" style="104" customWidth="1"/>
    <col min="14078" max="14078" width="16" style="104" customWidth="1"/>
    <col min="14079" max="14079" width="13.5703125" style="104" customWidth="1"/>
    <col min="14080" max="14080" width="16.7109375" style="104" customWidth="1"/>
    <col min="14081" max="14081" width="15.140625" style="104" customWidth="1"/>
    <col min="14082" max="14330" width="9.140625" style="104"/>
    <col min="14331" max="14331" width="0" style="104" hidden="1" customWidth="1"/>
    <col min="14332" max="14332" width="3.5703125" style="104" customWidth="1"/>
    <col min="14333" max="14333" width="49.85546875" style="104" customWidth="1"/>
    <col min="14334" max="14334" width="16" style="104" customWidth="1"/>
    <col min="14335" max="14335" width="13.5703125" style="104" customWidth="1"/>
    <col min="14336" max="14336" width="16.7109375" style="104" customWidth="1"/>
    <col min="14337" max="14337" width="15.140625" style="104" customWidth="1"/>
    <col min="14338" max="14586" width="9.140625" style="104"/>
    <col min="14587" max="14587" width="0" style="104" hidden="1" customWidth="1"/>
    <col min="14588" max="14588" width="3.5703125" style="104" customWidth="1"/>
    <col min="14589" max="14589" width="49.85546875" style="104" customWidth="1"/>
    <col min="14590" max="14590" width="16" style="104" customWidth="1"/>
    <col min="14591" max="14591" width="13.5703125" style="104" customWidth="1"/>
    <col min="14592" max="14592" width="16.7109375" style="104" customWidth="1"/>
    <col min="14593" max="14593" width="15.140625" style="104" customWidth="1"/>
    <col min="14594" max="14842" width="9.140625" style="104"/>
    <col min="14843" max="14843" width="0" style="104" hidden="1" customWidth="1"/>
    <col min="14844" max="14844" width="3.5703125" style="104" customWidth="1"/>
    <col min="14845" max="14845" width="49.85546875" style="104" customWidth="1"/>
    <col min="14846" max="14846" width="16" style="104" customWidth="1"/>
    <col min="14847" max="14847" width="13.5703125" style="104" customWidth="1"/>
    <col min="14848" max="14848" width="16.7109375" style="104" customWidth="1"/>
    <col min="14849" max="14849" width="15.140625" style="104" customWidth="1"/>
    <col min="14850" max="15098" width="9.140625" style="104"/>
    <col min="15099" max="15099" width="0" style="104" hidden="1" customWidth="1"/>
    <col min="15100" max="15100" width="3.5703125" style="104" customWidth="1"/>
    <col min="15101" max="15101" width="49.85546875" style="104" customWidth="1"/>
    <col min="15102" max="15102" width="16" style="104" customWidth="1"/>
    <col min="15103" max="15103" width="13.5703125" style="104" customWidth="1"/>
    <col min="15104" max="15104" width="16.7109375" style="104" customWidth="1"/>
    <col min="15105" max="15105" width="15.140625" style="104" customWidth="1"/>
    <col min="15106" max="15354" width="9.140625" style="104"/>
    <col min="15355" max="15355" width="0" style="104" hidden="1" customWidth="1"/>
    <col min="15356" max="15356" width="3.5703125" style="104" customWidth="1"/>
    <col min="15357" max="15357" width="49.85546875" style="104" customWidth="1"/>
    <col min="15358" max="15358" width="16" style="104" customWidth="1"/>
    <col min="15359" max="15359" width="13.5703125" style="104" customWidth="1"/>
    <col min="15360" max="15360" width="16.7109375" style="104" customWidth="1"/>
    <col min="15361" max="15361" width="15.140625" style="104" customWidth="1"/>
    <col min="15362" max="15610" width="9.140625" style="104"/>
    <col min="15611" max="15611" width="0" style="104" hidden="1" customWidth="1"/>
    <col min="15612" max="15612" width="3.5703125" style="104" customWidth="1"/>
    <col min="15613" max="15613" width="49.85546875" style="104" customWidth="1"/>
    <col min="15614" max="15614" width="16" style="104" customWidth="1"/>
    <col min="15615" max="15615" width="13.5703125" style="104" customWidth="1"/>
    <col min="15616" max="15616" width="16.7109375" style="104" customWidth="1"/>
    <col min="15617" max="15617" width="15.140625" style="104" customWidth="1"/>
    <col min="15618" max="15866" width="9.140625" style="104"/>
    <col min="15867" max="15867" width="0" style="104" hidden="1" customWidth="1"/>
    <col min="15868" max="15868" width="3.5703125" style="104" customWidth="1"/>
    <col min="15869" max="15869" width="49.85546875" style="104" customWidth="1"/>
    <col min="15870" max="15870" width="16" style="104" customWidth="1"/>
    <col min="15871" max="15871" width="13.5703125" style="104" customWidth="1"/>
    <col min="15872" max="15872" width="16.7109375" style="104" customWidth="1"/>
    <col min="15873" max="15873" width="15.140625" style="104" customWidth="1"/>
    <col min="15874" max="16122" width="9.140625" style="104"/>
    <col min="16123" max="16123" width="0" style="104" hidden="1" customWidth="1"/>
    <col min="16124" max="16124" width="3.5703125" style="104" customWidth="1"/>
    <col min="16125" max="16125" width="49.85546875" style="104" customWidth="1"/>
    <col min="16126" max="16126" width="16" style="104" customWidth="1"/>
    <col min="16127" max="16127" width="13.5703125" style="104" customWidth="1"/>
    <col min="16128" max="16128" width="16.7109375" style="104" customWidth="1"/>
    <col min="16129" max="16129" width="15.140625" style="104" customWidth="1"/>
    <col min="16130" max="16384" width="9.140625" style="104"/>
  </cols>
  <sheetData>
    <row r="1" spans="1:9" s="1" customFormat="1" ht="17.25">
      <c r="A1" s="168" t="s">
        <v>0</v>
      </c>
      <c r="B1" s="168"/>
      <c r="C1" s="168"/>
      <c r="D1" s="168"/>
      <c r="E1" s="168"/>
      <c r="F1" s="168"/>
      <c r="G1" s="168"/>
    </row>
    <row r="2" spans="1:9" s="1" customFormat="1" ht="17.25">
      <c r="A2" s="99"/>
      <c r="B2" s="99"/>
      <c r="C2" s="99"/>
      <c r="D2" s="99"/>
      <c r="E2" s="99"/>
      <c r="F2" s="99"/>
      <c r="G2" s="99"/>
    </row>
    <row r="3" spans="1:9" s="1" customFormat="1" ht="54" customHeight="1">
      <c r="A3" s="169" t="s">
        <v>465</v>
      </c>
      <c r="B3" s="169"/>
      <c r="C3" s="169"/>
      <c r="D3" s="169"/>
      <c r="E3" s="169"/>
      <c r="F3" s="169"/>
      <c r="G3" s="169"/>
    </row>
    <row r="4" spans="1:9" s="1" customFormat="1" ht="17.25">
      <c r="A4" s="118"/>
      <c r="B4" s="118"/>
      <c r="C4" s="118"/>
      <c r="D4" s="118"/>
      <c r="E4" s="118"/>
    </row>
    <row r="5" spans="1:9" s="101" customFormat="1" ht="14.25" thickBot="1">
      <c r="A5" s="102"/>
      <c r="C5" s="103"/>
    </row>
    <row r="6" spans="1:9" ht="23.25" customHeight="1">
      <c r="A6" s="177" t="s">
        <v>1</v>
      </c>
      <c r="B6" s="179" t="s">
        <v>2</v>
      </c>
      <c r="C6" s="181" t="s">
        <v>3</v>
      </c>
      <c r="D6" s="183" t="s">
        <v>4</v>
      </c>
      <c r="E6" s="183"/>
      <c r="F6" s="175" t="s">
        <v>5</v>
      </c>
      <c r="G6" s="176"/>
    </row>
    <row r="7" spans="1:9" ht="23.25" customHeight="1">
      <c r="A7" s="178"/>
      <c r="B7" s="180"/>
      <c r="C7" s="182"/>
      <c r="D7" s="7" t="s">
        <v>6</v>
      </c>
      <c r="E7" s="6" t="s">
        <v>7</v>
      </c>
      <c r="F7" s="7" t="s">
        <v>8</v>
      </c>
      <c r="G7" s="18" t="s">
        <v>7</v>
      </c>
    </row>
    <row r="8" spans="1:9" s="105" customFormat="1" ht="21.75" customHeight="1">
      <c r="A8" s="8"/>
      <c r="B8" s="174" t="s">
        <v>9</v>
      </c>
      <c r="C8" s="174"/>
      <c r="D8" s="133">
        <f>D10+D49+D116+D130+D163+D171+D179+D204+D207+D210</f>
        <v>146510998.61999997</v>
      </c>
      <c r="E8" s="134">
        <f>E10+E49+E116+E130+E163+E171+E179+E204+E207+E210</f>
        <v>57531176.677099995</v>
      </c>
      <c r="F8" s="133">
        <f>F10+F49+F116+F130+F163+F171+F179+F204+F207+F210</f>
        <v>325167836.95000005</v>
      </c>
      <c r="G8" s="141">
        <f>G10+G49+G116+G130+G163+G171+G179+G204+G207+G210</f>
        <v>127811262.24919999</v>
      </c>
    </row>
    <row r="9" spans="1:9" s="101" customFormat="1" outlineLevel="1">
      <c r="A9" s="106"/>
      <c r="B9" s="171" t="s">
        <v>10</v>
      </c>
      <c r="C9" s="172"/>
      <c r="D9" s="107"/>
      <c r="E9" s="108"/>
      <c r="F9" s="107"/>
      <c r="G9" s="109"/>
    </row>
    <row r="10" spans="1:9" s="111" customFormat="1" ht="20.25" customHeight="1" outlineLevel="1" collapsed="1">
      <c r="A10" s="142" t="s">
        <v>11</v>
      </c>
      <c r="B10" s="166" t="s">
        <v>12</v>
      </c>
      <c r="C10" s="166"/>
      <c r="D10" s="137">
        <f>_xlfn.AGGREGATE(9,6,D11:D48)</f>
        <v>55381822.080000006</v>
      </c>
      <c r="E10" s="138">
        <f>_xlfn.AGGREGATE(9,6,E11:E48)</f>
        <v>21755222.688499998</v>
      </c>
      <c r="F10" s="137">
        <f>_xlfn.AGGREGATE(9,6,F11:F48)</f>
        <v>27867673.399999999</v>
      </c>
      <c r="G10" s="143">
        <f>_xlfn.AGGREGATE(9,6,G11:G48)</f>
        <v>10939608.8805</v>
      </c>
      <c r="H10" s="110"/>
      <c r="I10" s="110"/>
    </row>
    <row r="11" spans="1:9" s="101" customFormat="1" ht="33.75" hidden="1" customHeight="1" outlineLevel="2">
      <c r="A11" s="106">
        <v>1</v>
      </c>
      <c r="B11" s="164" t="s">
        <v>13</v>
      </c>
      <c r="C11" s="164" t="s">
        <v>14</v>
      </c>
      <c r="D11" s="135">
        <v>1562713.53</v>
      </c>
      <c r="E11" s="140">
        <v>608906.03009999997</v>
      </c>
      <c r="F11" s="135">
        <v>2437560</v>
      </c>
      <c r="G11" s="144">
        <v>949783.0662</v>
      </c>
    </row>
    <row r="12" spans="1:9" s="101" customFormat="1" ht="27" hidden="1" outlineLevel="2">
      <c r="A12" s="106">
        <f t="shared" ref="A12:A48" si="0">A11+1</f>
        <v>2</v>
      </c>
      <c r="B12" s="164" t="s">
        <v>13</v>
      </c>
      <c r="C12" s="164" t="s">
        <v>15</v>
      </c>
      <c r="D12" s="135">
        <v>1160908.46</v>
      </c>
      <c r="E12" s="140">
        <v>460882.7108</v>
      </c>
      <c r="F12" s="135">
        <v>1361830.04</v>
      </c>
      <c r="G12" s="144">
        <v>540523.96120000002</v>
      </c>
    </row>
    <row r="13" spans="1:9" s="101" customFormat="1" ht="36.75" hidden="1" customHeight="1" outlineLevel="2">
      <c r="A13" s="106">
        <f t="shared" si="0"/>
        <v>3</v>
      </c>
      <c r="B13" s="164" t="s">
        <v>13</v>
      </c>
      <c r="C13" s="164" t="s">
        <v>16</v>
      </c>
      <c r="D13" s="135">
        <v>325432.79000000004</v>
      </c>
      <c r="E13" s="140">
        <v>127671.45050000001</v>
      </c>
      <c r="F13" s="135">
        <v>466200.02</v>
      </c>
      <c r="G13" s="144">
        <v>182857.63390000002</v>
      </c>
    </row>
    <row r="14" spans="1:9" s="101" customFormat="1" ht="36.75" hidden="1" customHeight="1" outlineLevel="2">
      <c r="A14" s="106">
        <f t="shared" si="0"/>
        <v>4</v>
      </c>
      <c r="B14" s="164" t="s">
        <v>13</v>
      </c>
      <c r="C14" s="164" t="s">
        <v>17</v>
      </c>
      <c r="D14" s="135">
        <v>218381.66999999998</v>
      </c>
      <c r="E14" s="140">
        <v>85091.655300000013</v>
      </c>
      <c r="F14" s="135">
        <v>314577.15999999997</v>
      </c>
      <c r="G14" s="144">
        <v>122573.41750000001</v>
      </c>
    </row>
    <row r="15" spans="1:9" s="101" customFormat="1" ht="36.75" hidden="1" customHeight="1" outlineLevel="2">
      <c r="A15" s="106">
        <f t="shared" si="0"/>
        <v>5</v>
      </c>
      <c r="B15" s="164" t="s">
        <v>13</v>
      </c>
      <c r="C15" s="164" t="s">
        <v>18</v>
      </c>
      <c r="D15" s="135">
        <v>416098.02</v>
      </c>
      <c r="E15" s="140">
        <v>162131.14079999999</v>
      </c>
      <c r="F15" s="135">
        <v>599386.1</v>
      </c>
      <c r="G15" s="144">
        <v>233547.79690000002</v>
      </c>
    </row>
    <row r="16" spans="1:9" s="101" customFormat="1" ht="40.5" hidden="1" outlineLevel="2">
      <c r="A16" s="106">
        <f t="shared" si="0"/>
        <v>6</v>
      </c>
      <c r="B16" s="164" t="s">
        <v>13</v>
      </c>
      <c r="C16" s="164" t="s">
        <v>19</v>
      </c>
      <c r="D16" s="135">
        <v>1991715.5</v>
      </c>
      <c r="E16" s="140">
        <v>776064.80709999998</v>
      </c>
      <c r="F16" s="135">
        <v>2657924.3199999998</v>
      </c>
      <c r="G16" s="144">
        <v>1035646.9216</v>
      </c>
    </row>
    <row r="17" spans="1:7" s="101" customFormat="1" ht="36.75" hidden="1" customHeight="1" outlineLevel="2">
      <c r="A17" s="106">
        <f t="shared" si="0"/>
        <v>7</v>
      </c>
      <c r="B17" s="164" t="s">
        <v>13</v>
      </c>
      <c r="C17" s="164" t="s">
        <v>20</v>
      </c>
      <c r="D17" s="135">
        <v>1205975.45</v>
      </c>
      <c r="E17" s="140">
        <v>480994.90040000004</v>
      </c>
      <c r="F17" s="135">
        <v>1551485.38</v>
      </c>
      <c r="G17" s="144">
        <v>618507.40410000004</v>
      </c>
    </row>
    <row r="18" spans="1:7" s="101" customFormat="1" ht="36.75" hidden="1" customHeight="1" outlineLevel="2">
      <c r="A18" s="106">
        <f t="shared" si="0"/>
        <v>8</v>
      </c>
      <c r="B18" s="164" t="s">
        <v>13</v>
      </c>
      <c r="C18" s="164" t="s">
        <v>21</v>
      </c>
      <c r="D18" s="135">
        <v>206994.2</v>
      </c>
      <c r="E18" s="140">
        <v>82411.271399999998</v>
      </c>
      <c r="F18" s="135">
        <v>266400</v>
      </c>
      <c r="G18" s="144">
        <v>106019.208</v>
      </c>
    </row>
    <row r="19" spans="1:7" s="101" customFormat="1" ht="33" hidden="1" customHeight="1" outlineLevel="2">
      <c r="A19" s="106">
        <f t="shared" si="0"/>
        <v>9</v>
      </c>
      <c r="B19" s="164" t="s">
        <v>13</v>
      </c>
      <c r="C19" s="164" t="s">
        <v>22</v>
      </c>
      <c r="D19" s="135">
        <v>982430.39</v>
      </c>
      <c r="E19" s="140">
        <v>391138.19420000003</v>
      </c>
      <c r="F19" s="135">
        <v>1264380.32</v>
      </c>
      <c r="G19" s="144">
        <v>503185.43599999999</v>
      </c>
    </row>
    <row r="20" spans="1:7" s="101" customFormat="1" ht="20.25" hidden="1" customHeight="1" outlineLevel="2">
      <c r="A20" s="106">
        <f t="shared" si="0"/>
        <v>10</v>
      </c>
      <c r="B20" s="164" t="s">
        <v>13</v>
      </c>
      <c r="C20" s="164" t="s">
        <v>23</v>
      </c>
      <c r="D20" s="135">
        <v>1851186.46</v>
      </c>
      <c r="E20" s="140">
        <v>721213.58960000006</v>
      </c>
      <c r="F20" s="135">
        <v>2268767.92</v>
      </c>
      <c r="G20" s="144">
        <v>883900.63779999991</v>
      </c>
    </row>
    <row r="21" spans="1:7" s="101" customFormat="1" ht="33" hidden="1" customHeight="1" outlineLevel="2">
      <c r="A21" s="106">
        <f t="shared" si="0"/>
        <v>11</v>
      </c>
      <c r="B21" s="164" t="s">
        <v>13</v>
      </c>
      <c r="C21" s="164" t="s">
        <v>24</v>
      </c>
      <c r="D21" s="135">
        <v>1014182.49</v>
      </c>
      <c r="E21" s="140">
        <v>402643.29450000002</v>
      </c>
      <c r="F21" s="135">
        <v>1198334.6599999999</v>
      </c>
      <c r="G21" s="144">
        <v>475631.00989999995</v>
      </c>
    </row>
    <row r="22" spans="1:7" s="112" customFormat="1" ht="27" hidden="1" outlineLevel="2">
      <c r="A22" s="106">
        <f t="shared" si="0"/>
        <v>12</v>
      </c>
      <c r="B22" s="164" t="s">
        <v>13</v>
      </c>
      <c r="C22" s="164" t="s">
        <v>25</v>
      </c>
      <c r="D22" s="135">
        <v>1750979.48</v>
      </c>
      <c r="E22" s="140">
        <v>698329.08389999997</v>
      </c>
      <c r="F22" s="135">
        <v>1998000</v>
      </c>
      <c r="G22" s="144">
        <v>796512.69</v>
      </c>
    </row>
    <row r="23" spans="1:7" s="112" customFormat="1" ht="18" hidden="1" customHeight="1" outlineLevel="2">
      <c r="A23" s="106">
        <f t="shared" si="0"/>
        <v>13</v>
      </c>
      <c r="B23" s="164" t="s">
        <v>13</v>
      </c>
      <c r="C23" s="164" t="s">
        <v>26</v>
      </c>
      <c r="D23" s="135">
        <v>869999.56</v>
      </c>
      <c r="E23" s="140">
        <v>346271.27409999998</v>
      </c>
      <c r="F23" s="135">
        <v>994365.88</v>
      </c>
      <c r="G23" s="144">
        <v>395633.32449999999</v>
      </c>
    </row>
    <row r="24" spans="1:7" s="112" customFormat="1" ht="27" hidden="1" outlineLevel="2">
      <c r="A24" s="106">
        <f t="shared" si="0"/>
        <v>14</v>
      </c>
      <c r="B24" s="164" t="s">
        <v>13</v>
      </c>
      <c r="C24" s="164" t="s">
        <v>27</v>
      </c>
      <c r="D24" s="135">
        <v>2661350.5699999998</v>
      </c>
      <c r="E24" s="140">
        <v>1036849.5912</v>
      </c>
      <c r="F24" s="135">
        <v>2906281.7</v>
      </c>
      <c r="G24" s="144">
        <v>1132272.8188999998</v>
      </c>
    </row>
    <row r="25" spans="1:7" s="112" customFormat="1" hidden="1" outlineLevel="2">
      <c r="A25" s="106">
        <f t="shared" si="0"/>
        <v>15</v>
      </c>
      <c r="B25" s="164" t="s">
        <v>13</v>
      </c>
      <c r="C25" s="164" t="s">
        <v>28</v>
      </c>
      <c r="D25" s="135">
        <v>1879320.99</v>
      </c>
      <c r="E25" s="140">
        <v>732174.53670000006</v>
      </c>
      <c r="F25" s="135">
        <v>1980351.58</v>
      </c>
      <c r="G25" s="144">
        <v>771535.0737999999</v>
      </c>
    </row>
    <row r="26" spans="1:7" s="112" customFormat="1" hidden="1" outlineLevel="2">
      <c r="A26" s="106">
        <f t="shared" si="0"/>
        <v>16</v>
      </c>
      <c r="B26" s="164" t="s">
        <v>13</v>
      </c>
      <c r="C26" s="164" t="s">
        <v>29</v>
      </c>
      <c r="D26" s="135">
        <v>1959271.42</v>
      </c>
      <c r="E26" s="140">
        <v>763322.84470000002</v>
      </c>
      <c r="F26" s="135">
        <v>2064600</v>
      </c>
      <c r="G26" s="144">
        <v>804357.83700000006</v>
      </c>
    </row>
    <row r="27" spans="1:7" s="112" customFormat="1" ht="15.75" hidden="1" customHeight="1" outlineLevel="2">
      <c r="A27" s="106">
        <f t="shared" si="0"/>
        <v>17</v>
      </c>
      <c r="B27" s="164" t="s">
        <v>13</v>
      </c>
      <c r="C27" s="164" t="s">
        <v>30</v>
      </c>
      <c r="D27" s="135">
        <v>977102.41</v>
      </c>
      <c r="E27" s="140">
        <v>387899.76289999997</v>
      </c>
      <c r="F27" s="135">
        <v>998432.1</v>
      </c>
      <c r="G27" s="144">
        <v>396287.68480000005</v>
      </c>
    </row>
    <row r="28" spans="1:7" s="112" customFormat="1" ht="27" hidden="1" outlineLevel="2">
      <c r="A28" s="106">
        <f t="shared" si="0"/>
        <v>18</v>
      </c>
      <c r="B28" s="164" t="s">
        <v>13</v>
      </c>
      <c r="C28" s="164" t="s">
        <v>31</v>
      </c>
      <c r="D28" s="135">
        <v>1309036.6600000001</v>
      </c>
      <c r="E28" s="140">
        <v>520820.40850000002</v>
      </c>
      <c r="F28" s="135">
        <v>661043.71</v>
      </c>
      <c r="G28" s="144">
        <v>257833.48860000001</v>
      </c>
    </row>
    <row r="29" spans="1:7" s="112" customFormat="1" ht="27" hidden="1" outlineLevel="2">
      <c r="A29" s="106">
        <f t="shared" si="0"/>
        <v>19</v>
      </c>
      <c r="B29" s="164" t="s">
        <v>13</v>
      </c>
      <c r="C29" s="164" t="s">
        <v>32</v>
      </c>
      <c r="D29" s="135">
        <v>1641769.87</v>
      </c>
      <c r="E29" s="140">
        <v>652840.09109999996</v>
      </c>
      <c r="F29" s="135">
        <v>847807.47</v>
      </c>
      <c r="G29" s="144">
        <v>330950.12400000001</v>
      </c>
    </row>
    <row r="30" spans="1:7" s="112" customFormat="1" ht="27" hidden="1" outlineLevel="2">
      <c r="A30" s="106">
        <f t="shared" si="0"/>
        <v>20</v>
      </c>
      <c r="B30" s="164" t="s">
        <v>13</v>
      </c>
      <c r="C30" s="164" t="s">
        <v>33</v>
      </c>
      <c r="D30" s="135">
        <v>1989951.64</v>
      </c>
      <c r="E30" s="140">
        <v>791851.04509999999</v>
      </c>
      <c r="F30" s="135">
        <v>1029945.04</v>
      </c>
      <c r="G30" s="144">
        <v>402049.34580000001</v>
      </c>
    </row>
    <row r="31" spans="1:7" s="112" customFormat="1" hidden="1" outlineLevel="2">
      <c r="A31" s="106">
        <f t="shared" si="0"/>
        <v>21</v>
      </c>
      <c r="B31" s="164" t="s">
        <v>13</v>
      </c>
      <c r="C31" s="164" t="s">
        <v>34</v>
      </c>
      <c r="D31" s="135">
        <v>5174442.74</v>
      </c>
      <c r="E31" s="140">
        <v>2058743.7733</v>
      </c>
      <c r="F31" s="135">
        <v>0</v>
      </c>
      <c r="G31" s="144">
        <v>0</v>
      </c>
    </row>
    <row r="32" spans="1:7" s="112" customFormat="1" ht="27" hidden="1" outlineLevel="2">
      <c r="A32" s="106">
        <f t="shared" si="0"/>
        <v>22</v>
      </c>
      <c r="B32" s="164" t="s">
        <v>13</v>
      </c>
      <c r="C32" s="164" t="s">
        <v>35</v>
      </c>
      <c r="D32" s="135">
        <v>2082718.9700000002</v>
      </c>
      <c r="E32" s="140">
        <v>816927.82300000009</v>
      </c>
      <c r="F32" s="135">
        <v>0</v>
      </c>
      <c r="G32" s="144">
        <v>0</v>
      </c>
    </row>
    <row r="33" spans="1:7" s="112" customFormat="1" hidden="1" outlineLevel="2">
      <c r="A33" s="106">
        <f t="shared" si="0"/>
        <v>23</v>
      </c>
      <c r="B33" s="164" t="s">
        <v>13</v>
      </c>
      <c r="C33" s="164" t="s">
        <v>36</v>
      </c>
      <c r="D33" s="135">
        <v>2187008.33</v>
      </c>
      <c r="E33" s="140">
        <v>852044.87840000005</v>
      </c>
      <c r="F33" s="135">
        <v>0</v>
      </c>
      <c r="G33" s="144">
        <v>0</v>
      </c>
    </row>
    <row r="34" spans="1:7" s="112" customFormat="1" ht="27" hidden="1" outlineLevel="2">
      <c r="A34" s="106">
        <f t="shared" si="0"/>
        <v>24</v>
      </c>
      <c r="B34" s="164" t="s">
        <v>13</v>
      </c>
      <c r="C34" s="164" t="s">
        <v>37</v>
      </c>
      <c r="D34" s="135">
        <v>2782800.8</v>
      </c>
      <c r="E34" s="140">
        <v>1084164.7686000001</v>
      </c>
      <c r="F34" s="135">
        <v>0</v>
      </c>
      <c r="G34" s="144">
        <v>0</v>
      </c>
    </row>
    <row r="35" spans="1:7" s="112" customFormat="1" ht="27" hidden="1" outlineLevel="2">
      <c r="A35" s="106">
        <f t="shared" si="0"/>
        <v>25</v>
      </c>
      <c r="B35" s="164" t="s">
        <v>13</v>
      </c>
      <c r="C35" s="164" t="s">
        <v>38</v>
      </c>
      <c r="D35" s="135">
        <v>1411171.75</v>
      </c>
      <c r="E35" s="140">
        <v>549855.0514</v>
      </c>
      <c r="F35" s="135">
        <v>0</v>
      </c>
      <c r="G35" s="144">
        <v>0</v>
      </c>
    </row>
    <row r="36" spans="1:7" s="112" customFormat="1" hidden="1" outlineLevel="2">
      <c r="A36" s="106">
        <f t="shared" si="0"/>
        <v>26</v>
      </c>
      <c r="B36" s="164" t="s">
        <v>13</v>
      </c>
      <c r="C36" s="164" t="s">
        <v>39</v>
      </c>
      <c r="D36" s="135">
        <v>1779999.96</v>
      </c>
      <c r="E36" s="140">
        <v>693479.08440000005</v>
      </c>
      <c r="F36" s="135">
        <v>0</v>
      </c>
      <c r="G36" s="144">
        <v>0</v>
      </c>
    </row>
    <row r="37" spans="1:7" s="112" customFormat="1" ht="27" hidden="1" outlineLevel="2">
      <c r="A37" s="106">
        <f t="shared" si="0"/>
        <v>27</v>
      </c>
      <c r="B37" s="164" t="s">
        <v>13</v>
      </c>
      <c r="C37" s="164" t="s">
        <v>40</v>
      </c>
      <c r="D37" s="135">
        <v>2196100.75</v>
      </c>
      <c r="E37" s="140">
        <v>855586.66709999996</v>
      </c>
      <c r="F37" s="135">
        <v>0</v>
      </c>
      <c r="G37" s="144">
        <v>0</v>
      </c>
    </row>
    <row r="38" spans="1:7" s="112" customFormat="1" ht="27" hidden="1" outlineLevel="2">
      <c r="A38" s="106">
        <f t="shared" si="0"/>
        <v>28</v>
      </c>
      <c r="B38" s="164" t="s">
        <v>13</v>
      </c>
      <c r="C38" s="164" t="s">
        <v>41</v>
      </c>
      <c r="D38" s="135">
        <v>2087072.4699999997</v>
      </c>
      <c r="E38" s="140">
        <v>813112.61719999998</v>
      </c>
      <c r="F38" s="135">
        <v>0</v>
      </c>
      <c r="G38" s="144">
        <v>0</v>
      </c>
    </row>
    <row r="39" spans="1:7" s="112" customFormat="1" hidden="1" outlineLevel="2">
      <c r="A39" s="106">
        <f t="shared" si="0"/>
        <v>29</v>
      </c>
      <c r="B39" s="164" t="s">
        <v>13</v>
      </c>
      <c r="C39" s="164" t="s">
        <v>42</v>
      </c>
      <c r="D39" s="135">
        <v>2214999.96</v>
      </c>
      <c r="E39" s="140">
        <v>862952.9094</v>
      </c>
      <c r="F39" s="135">
        <v>0</v>
      </c>
      <c r="G39" s="144">
        <v>0</v>
      </c>
    </row>
    <row r="40" spans="1:7" s="112" customFormat="1" ht="27" hidden="1" outlineLevel="2">
      <c r="A40" s="106">
        <f t="shared" si="0"/>
        <v>30</v>
      </c>
      <c r="B40" s="164" t="s">
        <v>13</v>
      </c>
      <c r="C40" s="164" t="s">
        <v>43</v>
      </c>
      <c r="D40" s="135">
        <v>90160.450000000012</v>
      </c>
      <c r="E40" s="140">
        <v>35126.043999999994</v>
      </c>
      <c r="F40" s="135">
        <v>0</v>
      </c>
      <c r="G40" s="144">
        <v>0</v>
      </c>
    </row>
    <row r="41" spans="1:7" s="112" customFormat="1" ht="27" hidden="1" outlineLevel="2">
      <c r="A41" s="106">
        <f t="shared" si="0"/>
        <v>31</v>
      </c>
      <c r="B41" s="164" t="s">
        <v>13</v>
      </c>
      <c r="C41" s="164" t="s">
        <v>44</v>
      </c>
      <c r="D41" s="135">
        <v>697450.51</v>
      </c>
      <c r="E41" s="140">
        <v>271709.1985</v>
      </c>
      <c r="F41" s="135">
        <v>0</v>
      </c>
      <c r="G41" s="144">
        <v>0</v>
      </c>
    </row>
    <row r="42" spans="1:7" s="112" customFormat="1" ht="40.5" hidden="1" outlineLevel="2">
      <c r="A42" s="106">
        <f t="shared" si="0"/>
        <v>32</v>
      </c>
      <c r="B42" s="164" t="s">
        <v>13</v>
      </c>
      <c r="C42" s="164" t="s">
        <v>45</v>
      </c>
      <c r="D42" s="135">
        <v>916566.21</v>
      </c>
      <c r="E42" s="140">
        <v>360289.25569999998</v>
      </c>
      <c r="F42" s="135">
        <v>0</v>
      </c>
      <c r="G42" s="144">
        <v>0</v>
      </c>
    </row>
    <row r="43" spans="1:7" s="112" customFormat="1" ht="27" hidden="1" outlineLevel="2">
      <c r="A43" s="106">
        <f t="shared" si="0"/>
        <v>33</v>
      </c>
      <c r="B43" s="164" t="s">
        <v>13</v>
      </c>
      <c r="C43" s="164" t="s">
        <v>46</v>
      </c>
      <c r="D43" s="135">
        <v>644144.01</v>
      </c>
      <c r="E43" s="140">
        <v>250942.95429999998</v>
      </c>
      <c r="F43" s="135">
        <v>0</v>
      </c>
      <c r="G43" s="144">
        <v>0</v>
      </c>
    </row>
    <row r="44" spans="1:7" s="112" customFormat="1" ht="27" hidden="1" outlineLevel="2">
      <c r="A44" s="106">
        <f t="shared" si="0"/>
        <v>34</v>
      </c>
      <c r="B44" s="164" t="s">
        <v>13</v>
      </c>
      <c r="C44" s="164" t="s">
        <v>47</v>
      </c>
      <c r="D44" s="135">
        <v>514791.52</v>
      </c>
      <c r="E44" s="140">
        <v>200560.10740000001</v>
      </c>
      <c r="F44" s="135">
        <v>0</v>
      </c>
      <c r="G44" s="144">
        <v>0</v>
      </c>
    </row>
    <row r="45" spans="1:7" s="112" customFormat="1" ht="27" hidden="1" outlineLevel="2">
      <c r="A45" s="106">
        <f t="shared" si="0"/>
        <v>35</v>
      </c>
      <c r="B45" s="164" t="s">
        <v>13</v>
      </c>
      <c r="C45" s="164" t="s">
        <v>341</v>
      </c>
      <c r="D45" s="135">
        <v>146845.25</v>
      </c>
      <c r="E45" s="140">
        <v>58293.252099999998</v>
      </c>
      <c r="F45" s="135">
        <v>0</v>
      </c>
      <c r="G45" s="144">
        <v>0</v>
      </c>
    </row>
    <row r="46" spans="1:7" s="112" customFormat="1" ht="27" hidden="1" outlineLevel="2">
      <c r="A46" s="106">
        <f t="shared" si="0"/>
        <v>36</v>
      </c>
      <c r="B46" s="164" t="s">
        <v>13</v>
      </c>
      <c r="C46" s="164" t="s">
        <v>343</v>
      </c>
      <c r="D46" s="135">
        <v>384846.29000000004</v>
      </c>
      <c r="E46" s="140">
        <v>152415.98910000001</v>
      </c>
      <c r="F46" s="135">
        <v>0</v>
      </c>
      <c r="G46" s="144">
        <v>0</v>
      </c>
    </row>
    <row r="47" spans="1:7" s="112" customFormat="1" ht="27" hidden="1" outlineLevel="2">
      <c r="A47" s="106">
        <f t="shared" si="0"/>
        <v>37</v>
      </c>
      <c r="B47" s="164" t="s">
        <v>13</v>
      </c>
      <c r="C47" s="164" t="s">
        <v>376</v>
      </c>
      <c r="D47" s="135">
        <v>3805239.21</v>
      </c>
      <c r="E47" s="140">
        <v>1495911.7367</v>
      </c>
      <c r="F47" s="135">
        <v>0</v>
      </c>
      <c r="G47" s="144">
        <v>0</v>
      </c>
    </row>
    <row r="48" spans="1:7" s="112" customFormat="1" ht="27" hidden="1" outlineLevel="2">
      <c r="A48" s="106">
        <f t="shared" si="0"/>
        <v>38</v>
      </c>
      <c r="B48" s="164" t="s">
        <v>13</v>
      </c>
      <c r="C48" s="164" t="s">
        <v>458</v>
      </c>
      <c r="D48" s="135">
        <v>290661.33999999997</v>
      </c>
      <c r="E48" s="140">
        <v>113598.895</v>
      </c>
      <c r="F48" s="135">
        <v>0</v>
      </c>
      <c r="G48" s="144">
        <v>0</v>
      </c>
    </row>
    <row r="49" spans="1:9" s="113" customFormat="1" ht="17.25" customHeight="1" outlineLevel="1" collapsed="1">
      <c r="A49" s="142" t="s">
        <v>48</v>
      </c>
      <c r="B49" s="165" t="s">
        <v>49</v>
      </c>
      <c r="C49" s="165"/>
      <c r="D49" s="137">
        <f>_xlfn.AGGREGATE(9,6,D50:D115)</f>
        <v>17262238.66</v>
      </c>
      <c r="E49" s="138">
        <f>_xlfn.AGGREGATE(9,6,E50:E115)</f>
        <v>6797034.3002000004</v>
      </c>
      <c r="F49" s="137">
        <f>_xlfn.AGGREGATE(9,6,F50:F115)</f>
        <v>69356344.829999983</v>
      </c>
      <c r="G49" s="143">
        <f>_xlfn.AGGREGATE(9,6,G50:G115)</f>
        <v>27337789.094299998</v>
      </c>
      <c r="H49" s="110"/>
      <c r="I49" s="110"/>
    </row>
    <row r="50" spans="1:9" s="112" customFormat="1" hidden="1" outlineLevel="2">
      <c r="A50" s="106">
        <v>1</v>
      </c>
      <c r="B50" s="139" t="s">
        <v>50</v>
      </c>
      <c r="C50" s="139" t="s">
        <v>51</v>
      </c>
      <c r="D50" s="135">
        <v>143934.99</v>
      </c>
      <c r="E50" s="140">
        <v>57421.428400000004</v>
      </c>
      <c r="F50" s="135">
        <v>1334423.46</v>
      </c>
      <c r="G50" s="144">
        <v>531149.01230000006</v>
      </c>
    </row>
    <row r="51" spans="1:9" s="112" customFormat="1" hidden="1" outlineLevel="2">
      <c r="A51" s="106">
        <f t="shared" ref="A51:A114" si="1">A50+1</f>
        <v>2</v>
      </c>
      <c r="B51" s="139" t="s">
        <v>50</v>
      </c>
      <c r="C51" s="139" t="s">
        <v>52</v>
      </c>
      <c r="D51" s="135">
        <v>93147.38</v>
      </c>
      <c r="E51" s="140">
        <v>37173.040500000003</v>
      </c>
      <c r="F51" s="135">
        <v>619832</v>
      </c>
      <c r="G51" s="144">
        <v>247105.30309999999</v>
      </c>
    </row>
    <row r="52" spans="1:9" s="112" customFormat="1" hidden="1" outlineLevel="2">
      <c r="A52" s="106">
        <f t="shared" si="1"/>
        <v>3</v>
      </c>
      <c r="B52" s="139" t="s">
        <v>50</v>
      </c>
      <c r="C52" s="139" t="s">
        <v>53</v>
      </c>
      <c r="D52" s="135">
        <v>262343.90000000002</v>
      </c>
      <c r="E52" s="140">
        <v>104596.2255</v>
      </c>
      <c r="F52" s="135">
        <v>1954071</v>
      </c>
      <c r="G52" s="144">
        <v>777525.58120000002</v>
      </c>
    </row>
    <row r="53" spans="1:9" s="112" customFormat="1" hidden="1" outlineLevel="2">
      <c r="A53" s="106">
        <f t="shared" si="1"/>
        <v>4</v>
      </c>
      <c r="B53" s="139" t="s">
        <v>50</v>
      </c>
      <c r="C53" s="139" t="s">
        <v>54</v>
      </c>
      <c r="D53" s="135">
        <v>398083.52</v>
      </c>
      <c r="E53" s="140">
        <v>158725.14990000002</v>
      </c>
      <c r="F53" s="135">
        <v>2758100.38</v>
      </c>
      <c r="G53" s="144">
        <v>1097824.1441000002</v>
      </c>
    </row>
    <row r="54" spans="1:9" s="112" customFormat="1" hidden="1" outlineLevel="2">
      <c r="A54" s="106">
        <f t="shared" si="1"/>
        <v>5</v>
      </c>
      <c r="B54" s="139" t="s">
        <v>50</v>
      </c>
      <c r="C54" s="139" t="s">
        <v>55</v>
      </c>
      <c r="D54" s="135">
        <v>108584.35</v>
      </c>
      <c r="E54" s="140">
        <v>43279.964200000002</v>
      </c>
      <c r="F54" s="135">
        <v>684589.5</v>
      </c>
      <c r="G54" s="144">
        <v>272398.4179</v>
      </c>
    </row>
    <row r="55" spans="1:9" s="112" customFormat="1" hidden="1" outlineLevel="2">
      <c r="A55" s="106">
        <f t="shared" si="1"/>
        <v>6</v>
      </c>
      <c r="B55" s="139" t="s">
        <v>50</v>
      </c>
      <c r="C55" s="139" t="s">
        <v>56</v>
      </c>
      <c r="D55" s="135">
        <v>115056.51</v>
      </c>
      <c r="E55" s="140">
        <v>45859.663199999995</v>
      </c>
      <c r="F55" s="135">
        <v>725388.37</v>
      </c>
      <c r="G55" s="144">
        <v>288632.30359999998</v>
      </c>
    </row>
    <row r="56" spans="1:9" s="112" customFormat="1" hidden="1" outlineLevel="2">
      <c r="A56" s="106">
        <f t="shared" si="1"/>
        <v>7</v>
      </c>
      <c r="B56" s="139" t="s">
        <v>50</v>
      </c>
      <c r="C56" s="139" t="s">
        <v>57</v>
      </c>
      <c r="D56" s="135">
        <v>85391.51999999999</v>
      </c>
      <c r="E56" s="140">
        <v>34035.678200000002</v>
      </c>
      <c r="F56" s="135">
        <v>538366.5</v>
      </c>
      <c r="G56" s="144">
        <v>214216.23149999999</v>
      </c>
    </row>
    <row r="57" spans="1:9" s="112" customFormat="1" hidden="1" outlineLevel="2">
      <c r="A57" s="106">
        <f t="shared" si="1"/>
        <v>8</v>
      </c>
      <c r="B57" s="139" t="s">
        <v>50</v>
      </c>
      <c r="C57" s="139" t="s">
        <v>58</v>
      </c>
      <c r="D57" s="135">
        <v>396848.33</v>
      </c>
      <c r="E57" s="140">
        <v>157361.32069999998</v>
      </c>
      <c r="F57" s="135">
        <v>2689943.1</v>
      </c>
      <c r="G57" s="144">
        <v>1067734.1195</v>
      </c>
    </row>
    <row r="58" spans="1:9" s="112" customFormat="1" ht="27" hidden="1" outlineLevel="2">
      <c r="A58" s="106">
        <f t="shared" si="1"/>
        <v>9</v>
      </c>
      <c r="B58" s="139" t="s">
        <v>50</v>
      </c>
      <c r="C58" s="139" t="s">
        <v>59</v>
      </c>
      <c r="D58" s="135">
        <v>20298.489999999998</v>
      </c>
      <c r="E58" s="140">
        <v>8048.9123</v>
      </c>
      <c r="F58" s="135">
        <v>137583.93</v>
      </c>
      <c r="G58" s="144">
        <v>54611.956900000005</v>
      </c>
    </row>
    <row r="59" spans="1:9" s="112" customFormat="1" hidden="1" outlineLevel="2">
      <c r="A59" s="106">
        <f t="shared" si="1"/>
        <v>10</v>
      </c>
      <c r="B59" s="139" t="s">
        <v>50</v>
      </c>
      <c r="C59" s="139" t="s">
        <v>60</v>
      </c>
      <c r="D59" s="135">
        <v>150402.06</v>
      </c>
      <c r="E59" s="140">
        <v>60007.023399999998</v>
      </c>
      <c r="F59" s="135">
        <v>753216.39</v>
      </c>
      <c r="G59" s="144">
        <v>300280.98639999999</v>
      </c>
    </row>
    <row r="60" spans="1:9" s="112" customFormat="1" ht="27" hidden="1" outlineLevel="2">
      <c r="A60" s="106">
        <f t="shared" si="1"/>
        <v>11</v>
      </c>
      <c r="B60" s="139" t="s">
        <v>50</v>
      </c>
      <c r="C60" s="139" t="s">
        <v>61</v>
      </c>
      <c r="D60" s="135">
        <v>102459.38</v>
      </c>
      <c r="E60" s="140">
        <v>40346.437600000005</v>
      </c>
      <c r="F60" s="135">
        <v>470366.23</v>
      </c>
      <c r="G60" s="144">
        <v>185397.28409999999</v>
      </c>
    </row>
    <row r="61" spans="1:9" s="112" customFormat="1" hidden="1" outlineLevel="2">
      <c r="A61" s="106">
        <f t="shared" si="1"/>
        <v>12</v>
      </c>
      <c r="B61" s="139" t="s">
        <v>50</v>
      </c>
      <c r="C61" s="139" t="s">
        <v>62</v>
      </c>
      <c r="D61" s="135">
        <v>621045.36</v>
      </c>
      <c r="E61" s="140">
        <v>244555.13540000003</v>
      </c>
      <c r="F61" s="135">
        <v>2851097.33</v>
      </c>
      <c r="G61" s="144">
        <v>1123774.7693</v>
      </c>
    </row>
    <row r="62" spans="1:9" s="112" customFormat="1" ht="27" hidden="1" outlineLevel="2">
      <c r="A62" s="106">
        <f t="shared" si="1"/>
        <v>13</v>
      </c>
      <c r="B62" s="139" t="s">
        <v>50</v>
      </c>
      <c r="C62" s="139" t="s">
        <v>63</v>
      </c>
      <c r="D62" s="135">
        <v>47819.72</v>
      </c>
      <c r="E62" s="140">
        <v>18830.441200000001</v>
      </c>
      <c r="F62" s="135">
        <v>219527.88</v>
      </c>
      <c r="G62" s="144">
        <v>86528.050099999993</v>
      </c>
    </row>
    <row r="63" spans="1:9" s="112" customFormat="1" ht="27" hidden="1" outlineLevel="2">
      <c r="A63" s="106">
        <f t="shared" si="1"/>
        <v>14</v>
      </c>
      <c r="B63" s="139" t="s">
        <v>50</v>
      </c>
      <c r="C63" s="139" t="s">
        <v>64</v>
      </c>
      <c r="D63" s="135">
        <v>158838.85</v>
      </c>
      <c r="E63" s="140">
        <v>62419.62</v>
      </c>
      <c r="F63" s="135">
        <v>733262.59</v>
      </c>
      <c r="G63" s="144">
        <v>288337.50760000001</v>
      </c>
    </row>
    <row r="64" spans="1:9" s="112" customFormat="1" ht="27" hidden="1" outlineLevel="2">
      <c r="A64" s="106">
        <f t="shared" si="1"/>
        <v>15</v>
      </c>
      <c r="B64" s="139" t="s">
        <v>50</v>
      </c>
      <c r="C64" s="139" t="s">
        <v>65</v>
      </c>
      <c r="D64" s="135">
        <v>162449.44</v>
      </c>
      <c r="E64" s="140">
        <v>63840.430399999997</v>
      </c>
      <c r="F64" s="135">
        <v>709341.69</v>
      </c>
      <c r="G64" s="144">
        <v>278931.20110000001</v>
      </c>
    </row>
    <row r="65" spans="1:7" s="112" customFormat="1" ht="27" hidden="1" outlineLevel="2">
      <c r="A65" s="106">
        <f t="shared" si="1"/>
        <v>16</v>
      </c>
      <c r="B65" s="139" t="s">
        <v>50</v>
      </c>
      <c r="C65" s="139" t="s">
        <v>66</v>
      </c>
      <c r="D65" s="135">
        <v>17268.84</v>
      </c>
      <c r="E65" s="140">
        <v>6786.4204</v>
      </c>
      <c r="F65" s="135">
        <v>75404.320000000007</v>
      </c>
      <c r="G65" s="144">
        <v>29650.897199999999</v>
      </c>
    </row>
    <row r="66" spans="1:7" s="112" customFormat="1" hidden="1" outlineLevel="2">
      <c r="A66" s="106">
        <f t="shared" si="1"/>
        <v>17</v>
      </c>
      <c r="B66" s="139" t="s">
        <v>50</v>
      </c>
      <c r="C66" s="139" t="s">
        <v>67</v>
      </c>
      <c r="D66" s="135">
        <v>338617.27</v>
      </c>
      <c r="E66" s="140">
        <v>133072.00210000001</v>
      </c>
      <c r="F66" s="135">
        <v>1478585.1</v>
      </c>
      <c r="G66" s="144">
        <v>581417.28260000004</v>
      </c>
    </row>
    <row r="67" spans="1:7" s="112" customFormat="1" hidden="1" outlineLevel="2">
      <c r="A67" s="106">
        <f t="shared" si="1"/>
        <v>18</v>
      </c>
      <c r="B67" s="139" t="s">
        <v>50</v>
      </c>
      <c r="C67" s="139" t="s">
        <v>68</v>
      </c>
      <c r="D67" s="135">
        <v>94857.91</v>
      </c>
      <c r="E67" s="140">
        <v>37782.074800000002</v>
      </c>
      <c r="F67" s="135">
        <v>391980.14</v>
      </c>
      <c r="G67" s="144">
        <v>155969.182</v>
      </c>
    </row>
    <row r="68" spans="1:7" s="112" customFormat="1" hidden="1" outlineLevel="2">
      <c r="A68" s="106">
        <f t="shared" si="1"/>
        <v>19</v>
      </c>
      <c r="B68" s="139" t="s">
        <v>50</v>
      </c>
      <c r="C68" s="139" t="s">
        <v>69</v>
      </c>
      <c r="D68" s="135">
        <v>711429.47</v>
      </c>
      <c r="E68" s="140">
        <v>283421.94409999996</v>
      </c>
      <c r="F68" s="135">
        <v>3070683</v>
      </c>
      <c r="G68" s="144">
        <v>1221825.9133000001</v>
      </c>
    </row>
    <row r="69" spans="1:7" s="112" customFormat="1" ht="27" hidden="1" outlineLevel="2">
      <c r="A69" s="106">
        <f t="shared" si="1"/>
        <v>20</v>
      </c>
      <c r="B69" s="139" t="s">
        <v>50</v>
      </c>
      <c r="C69" s="139" t="s">
        <v>70</v>
      </c>
      <c r="D69" s="135">
        <v>252435.95</v>
      </c>
      <c r="E69" s="140">
        <v>99209.057400000005</v>
      </c>
      <c r="F69" s="135">
        <v>994605</v>
      </c>
      <c r="G69" s="144">
        <v>391103.99289999995</v>
      </c>
    </row>
    <row r="70" spans="1:7" s="112" customFormat="1" hidden="1" outlineLevel="2">
      <c r="A70" s="106">
        <f t="shared" si="1"/>
        <v>21</v>
      </c>
      <c r="B70" s="139" t="s">
        <v>50</v>
      </c>
      <c r="C70" s="139" t="s">
        <v>71</v>
      </c>
      <c r="D70" s="135">
        <v>341304.49</v>
      </c>
      <c r="E70" s="140">
        <v>134062.17060000001</v>
      </c>
      <c r="F70" s="135">
        <v>1317028.73</v>
      </c>
      <c r="G70" s="144">
        <v>517587.804</v>
      </c>
    </row>
    <row r="71" spans="1:7" s="112" customFormat="1" hidden="1" outlineLevel="2">
      <c r="A71" s="106">
        <f t="shared" si="1"/>
        <v>22</v>
      </c>
      <c r="B71" s="139" t="s">
        <v>50</v>
      </c>
      <c r="C71" s="139" t="s">
        <v>72</v>
      </c>
      <c r="D71" s="135">
        <v>270424.17</v>
      </c>
      <c r="E71" s="140">
        <v>106223.04790000001</v>
      </c>
      <c r="F71" s="135">
        <v>996128.33000000007</v>
      </c>
      <c r="G71" s="144">
        <v>391475.04009999998</v>
      </c>
    </row>
    <row r="72" spans="1:7" s="112" customFormat="1" hidden="1" outlineLevel="2">
      <c r="A72" s="106">
        <f t="shared" si="1"/>
        <v>23</v>
      </c>
      <c r="B72" s="139" t="s">
        <v>50</v>
      </c>
      <c r="C72" s="139" t="s">
        <v>73</v>
      </c>
      <c r="D72" s="135">
        <v>567306.36</v>
      </c>
      <c r="E72" s="140">
        <v>222843.06920000003</v>
      </c>
      <c r="F72" s="135">
        <v>1998942.08</v>
      </c>
      <c r="G72" s="144">
        <v>785577.42749999999</v>
      </c>
    </row>
    <row r="73" spans="1:7" s="112" customFormat="1" hidden="1" outlineLevel="2">
      <c r="A73" s="106">
        <f t="shared" si="1"/>
        <v>24</v>
      </c>
      <c r="B73" s="139" t="s">
        <v>50</v>
      </c>
      <c r="C73" s="139" t="s">
        <v>74</v>
      </c>
      <c r="D73" s="135">
        <v>186228.56</v>
      </c>
      <c r="E73" s="140">
        <v>73161.503200000006</v>
      </c>
      <c r="F73" s="135">
        <v>457467.57999999996</v>
      </c>
      <c r="G73" s="144">
        <v>179783.20050000001</v>
      </c>
    </row>
    <row r="74" spans="1:7" s="112" customFormat="1" hidden="1" outlineLevel="2">
      <c r="A74" s="106">
        <f t="shared" si="1"/>
        <v>25</v>
      </c>
      <c r="B74" s="139" t="s">
        <v>50</v>
      </c>
      <c r="C74" s="139" t="s">
        <v>75</v>
      </c>
      <c r="D74" s="135">
        <v>870488.71</v>
      </c>
      <c r="E74" s="140">
        <v>342174.61</v>
      </c>
      <c r="F74" s="135">
        <v>2036951.04</v>
      </c>
      <c r="G74" s="144">
        <v>800980.97730000003</v>
      </c>
    </row>
    <row r="75" spans="1:7" s="112" customFormat="1" hidden="1" outlineLevel="2">
      <c r="A75" s="106">
        <f t="shared" si="1"/>
        <v>26</v>
      </c>
      <c r="B75" s="139" t="s">
        <v>50</v>
      </c>
      <c r="C75" s="139" t="s">
        <v>76</v>
      </c>
      <c r="D75" s="135">
        <v>446127.66000000003</v>
      </c>
      <c r="E75" s="140">
        <v>175268.0257</v>
      </c>
      <c r="F75" s="135">
        <v>1033326.35</v>
      </c>
      <c r="G75" s="144">
        <v>406093.7352</v>
      </c>
    </row>
    <row r="76" spans="1:7" s="112" customFormat="1" ht="27" hidden="1" outlineLevel="2">
      <c r="A76" s="106">
        <f t="shared" si="1"/>
        <v>27</v>
      </c>
      <c r="B76" s="139" t="s">
        <v>50</v>
      </c>
      <c r="C76" s="139" t="s">
        <v>77</v>
      </c>
      <c r="D76" s="135">
        <v>15422.8</v>
      </c>
      <c r="E76" s="140">
        <v>6158.5875999999998</v>
      </c>
      <c r="F76" s="135">
        <v>422174.99</v>
      </c>
      <c r="G76" s="144">
        <v>168306.37790000002</v>
      </c>
    </row>
    <row r="77" spans="1:7" s="112" customFormat="1" hidden="1" outlineLevel="2">
      <c r="A77" s="106">
        <f t="shared" si="1"/>
        <v>28</v>
      </c>
      <c r="B77" s="139" t="s">
        <v>50</v>
      </c>
      <c r="C77" s="139" t="s">
        <v>78</v>
      </c>
      <c r="D77" s="135">
        <v>87233.98000000001</v>
      </c>
      <c r="E77" s="140">
        <v>34731.2981</v>
      </c>
      <c r="F77" s="135">
        <v>198945.98</v>
      </c>
      <c r="G77" s="144">
        <v>79160.749799999991</v>
      </c>
    </row>
    <row r="78" spans="1:7" s="112" customFormat="1" ht="27" hidden="1" outlineLevel="2">
      <c r="A78" s="106">
        <f t="shared" si="1"/>
        <v>29</v>
      </c>
      <c r="B78" s="139" t="s">
        <v>50</v>
      </c>
      <c r="C78" s="139" t="s">
        <v>79</v>
      </c>
      <c r="D78" s="135">
        <v>19153.830000000002</v>
      </c>
      <c r="E78" s="140">
        <v>7625.7934999999998</v>
      </c>
      <c r="F78" s="135">
        <v>42492.800000000003</v>
      </c>
      <c r="G78" s="144">
        <v>16907.915999999997</v>
      </c>
    </row>
    <row r="79" spans="1:7" s="112" customFormat="1" ht="27" hidden="1" outlineLevel="2">
      <c r="A79" s="106">
        <f t="shared" si="1"/>
        <v>30</v>
      </c>
      <c r="B79" s="139" t="s">
        <v>50</v>
      </c>
      <c r="C79" s="139" t="s">
        <v>80</v>
      </c>
      <c r="D79" s="135">
        <v>150460.60999999999</v>
      </c>
      <c r="E79" s="140">
        <v>58626.146699999998</v>
      </c>
      <c r="F79" s="135">
        <v>350705.01</v>
      </c>
      <c r="G79" s="144">
        <v>136650.20490000001</v>
      </c>
    </row>
    <row r="80" spans="1:7" s="112" customFormat="1" hidden="1" outlineLevel="2">
      <c r="A80" s="106">
        <f t="shared" si="1"/>
        <v>31</v>
      </c>
      <c r="B80" s="139" t="s">
        <v>50</v>
      </c>
      <c r="C80" s="139" t="s">
        <v>81</v>
      </c>
      <c r="D80" s="135">
        <v>712256.96</v>
      </c>
      <c r="E80" s="140">
        <v>277526.98499999999</v>
      </c>
      <c r="F80" s="135">
        <v>1614649.04</v>
      </c>
      <c r="G80" s="144">
        <v>629138.77989999996</v>
      </c>
    </row>
    <row r="81" spans="1:7" s="112" customFormat="1" hidden="1" outlineLevel="2">
      <c r="A81" s="106">
        <f t="shared" si="1"/>
        <v>32</v>
      </c>
      <c r="B81" s="139" t="s">
        <v>50</v>
      </c>
      <c r="C81" s="139" t="s">
        <v>82</v>
      </c>
      <c r="D81" s="135">
        <v>341534.86</v>
      </c>
      <c r="E81" s="140">
        <v>134267.95049999998</v>
      </c>
      <c r="F81" s="135">
        <v>688667.82000000007</v>
      </c>
      <c r="G81" s="144">
        <v>270801.70779999997</v>
      </c>
    </row>
    <row r="82" spans="1:7" s="112" customFormat="1" ht="27" hidden="1" outlineLevel="2">
      <c r="A82" s="106">
        <f t="shared" si="1"/>
        <v>33</v>
      </c>
      <c r="B82" s="139" t="s">
        <v>50</v>
      </c>
      <c r="C82" s="139" t="s">
        <v>83</v>
      </c>
      <c r="D82" s="135">
        <v>172980.86</v>
      </c>
      <c r="E82" s="140">
        <v>67400.986700000009</v>
      </c>
      <c r="F82" s="135">
        <v>270571.3</v>
      </c>
      <c r="G82" s="144">
        <v>105418.016</v>
      </c>
    </row>
    <row r="83" spans="1:7" s="112" customFormat="1" ht="27" hidden="1" outlineLevel="2">
      <c r="A83" s="106">
        <f t="shared" si="1"/>
        <v>34</v>
      </c>
      <c r="B83" s="139" t="s">
        <v>50</v>
      </c>
      <c r="C83" s="139" t="s">
        <v>84</v>
      </c>
      <c r="D83" s="135">
        <v>405343.14</v>
      </c>
      <c r="E83" s="140">
        <v>161337.97879999998</v>
      </c>
      <c r="F83" s="135">
        <v>612818.36</v>
      </c>
      <c r="G83" s="144">
        <v>242238.6563</v>
      </c>
    </row>
    <row r="84" spans="1:7" s="112" customFormat="1" ht="27" hidden="1" outlineLevel="2">
      <c r="A84" s="106">
        <f t="shared" si="1"/>
        <v>35</v>
      </c>
      <c r="B84" s="139" t="s">
        <v>50</v>
      </c>
      <c r="C84" s="139" t="s">
        <v>85</v>
      </c>
      <c r="D84" s="135">
        <v>331869.09999999998</v>
      </c>
      <c r="E84" s="140">
        <v>130161.3037</v>
      </c>
      <c r="F84" s="135">
        <v>516431.66</v>
      </c>
      <c r="G84" s="144">
        <v>202043.50839999999</v>
      </c>
    </row>
    <row r="85" spans="1:7" s="112" customFormat="1" ht="27" hidden="1" outlineLevel="2">
      <c r="A85" s="106">
        <f t="shared" si="1"/>
        <v>36</v>
      </c>
      <c r="B85" s="139" t="s">
        <v>50</v>
      </c>
      <c r="C85" s="139" t="s">
        <v>86</v>
      </c>
      <c r="D85" s="135">
        <v>92454.58</v>
      </c>
      <c r="E85" s="140">
        <v>36024.389800000004</v>
      </c>
      <c r="F85" s="135">
        <v>144614.43</v>
      </c>
      <c r="G85" s="144">
        <v>56343.619200000001</v>
      </c>
    </row>
    <row r="86" spans="1:7" s="112" customFormat="1" hidden="1" outlineLevel="2">
      <c r="A86" s="106">
        <f t="shared" si="1"/>
        <v>37</v>
      </c>
      <c r="B86" s="139" t="s">
        <v>50</v>
      </c>
      <c r="C86" s="139" t="s">
        <v>87</v>
      </c>
      <c r="D86" s="135">
        <v>119507.79000000001</v>
      </c>
      <c r="E86" s="140">
        <v>46565.515800000001</v>
      </c>
      <c r="F86" s="135">
        <v>186930.43</v>
      </c>
      <c r="G86" s="144">
        <v>72830.470300000001</v>
      </c>
    </row>
    <row r="87" spans="1:7" s="112" customFormat="1" hidden="1" outlineLevel="2">
      <c r="A87" s="106">
        <f t="shared" si="1"/>
        <v>38</v>
      </c>
      <c r="B87" s="139" t="s">
        <v>50</v>
      </c>
      <c r="C87" s="139" t="s">
        <v>88</v>
      </c>
      <c r="D87" s="135">
        <v>356517.07999999996</v>
      </c>
      <c r="E87" s="140">
        <v>138914.80710000001</v>
      </c>
      <c r="F87" s="135">
        <v>366236.62</v>
      </c>
      <c r="G87" s="144">
        <v>142702.008</v>
      </c>
    </row>
    <row r="88" spans="1:7" s="112" customFormat="1" ht="27" hidden="1" outlineLevel="2">
      <c r="A88" s="106">
        <f t="shared" si="1"/>
        <v>39</v>
      </c>
      <c r="B88" s="139" t="s">
        <v>50</v>
      </c>
      <c r="C88" s="139" t="s">
        <v>89</v>
      </c>
      <c r="D88" s="135">
        <v>335373.63</v>
      </c>
      <c r="E88" s="140">
        <v>130676.3848</v>
      </c>
      <c r="F88" s="135">
        <v>344516.62</v>
      </c>
      <c r="G88" s="144">
        <v>134238.93400000001</v>
      </c>
    </row>
    <row r="89" spans="1:7" s="112" customFormat="1" ht="27" hidden="1" outlineLevel="2">
      <c r="A89" s="106">
        <f t="shared" si="1"/>
        <v>40</v>
      </c>
      <c r="B89" s="139" t="s">
        <v>50</v>
      </c>
      <c r="C89" s="139" t="s">
        <v>90</v>
      </c>
      <c r="D89" s="135">
        <v>365011.92000000004</v>
      </c>
      <c r="E89" s="140">
        <v>143504.07400000002</v>
      </c>
      <c r="F89" s="135">
        <v>352753.24</v>
      </c>
      <c r="G89" s="144">
        <v>138711.54949999999</v>
      </c>
    </row>
    <row r="90" spans="1:7" s="112" customFormat="1" hidden="1" outlineLevel="2">
      <c r="A90" s="106">
        <f t="shared" si="1"/>
        <v>41</v>
      </c>
      <c r="B90" s="139" t="s">
        <v>50</v>
      </c>
      <c r="C90" s="139" t="s">
        <v>91</v>
      </c>
      <c r="D90" s="135">
        <v>270069.76000000001</v>
      </c>
      <c r="E90" s="140">
        <v>105217.90549999999</v>
      </c>
      <c r="F90" s="135">
        <v>267351.59999999998</v>
      </c>
      <c r="G90" s="144">
        <v>104158.80249999999</v>
      </c>
    </row>
    <row r="91" spans="1:7" s="112" customFormat="1" hidden="1" outlineLevel="2">
      <c r="A91" s="106">
        <f t="shared" si="1"/>
        <v>42</v>
      </c>
      <c r="B91" s="139" t="s">
        <v>50</v>
      </c>
      <c r="C91" s="139" t="s">
        <v>92</v>
      </c>
      <c r="D91" s="135">
        <v>376047.05</v>
      </c>
      <c r="E91" s="140">
        <v>146524.5442</v>
      </c>
      <c r="F91" s="135">
        <v>376929.66000000003</v>
      </c>
      <c r="G91" s="144">
        <v>146868.49</v>
      </c>
    </row>
    <row r="92" spans="1:7" s="112" customFormat="1" hidden="1" outlineLevel="2">
      <c r="A92" s="106">
        <f t="shared" si="1"/>
        <v>43</v>
      </c>
      <c r="B92" s="139" t="s">
        <v>50</v>
      </c>
      <c r="C92" s="139" t="s">
        <v>93</v>
      </c>
      <c r="D92" s="135">
        <v>89926.010000000009</v>
      </c>
      <c r="E92" s="140">
        <v>35034.749299999996</v>
      </c>
      <c r="F92" s="135">
        <v>87954.6</v>
      </c>
      <c r="G92" s="144">
        <v>34266.657899999998</v>
      </c>
    </row>
    <row r="93" spans="1:7" s="112" customFormat="1" hidden="1" outlineLevel="2">
      <c r="A93" s="106">
        <f t="shared" si="1"/>
        <v>44</v>
      </c>
      <c r="B93" s="139" t="s">
        <v>50</v>
      </c>
      <c r="C93" s="139" t="s">
        <v>94</v>
      </c>
      <c r="D93" s="135">
        <v>98513.65</v>
      </c>
      <c r="E93" s="140">
        <v>38730.597500000003</v>
      </c>
      <c r="F93" s="135">
        <v>94078.12</v>
      </c>
      <c r="G93" s="144">
        <v>36993.910499999998</v>
      </c>
    </row>
    <row r="94" spans="1:7" s="112" customFormat="1" hidden="1" outlineLevel="2">
      <c r="A94" s="106">
        <f t="shared" si="1"/>
        <v>45</v>
      </c>
      <c r="B94" s="139" t="s">
        <v>50</v>
      </c>
      <c r="C94" s="139" t="s">
        <v>95</v>
      </c>
      <c r="D94" s="135">
        <v>20309.509999999998</v>
      </c>
      <c r="E94" s="140">
        <v>7927.8607000000002</v>
      </c>
      <c r="F94" s="135">
        <v>2242624.5999999996</v>
      </c>
      <c r="G94" s="144">
        <v>879632.80949999997</v>
      </c>
    </row>
    <row r="95" spans="1:7" s="112" customFormat="1" hidden="1" outlineLevel="2">
      <c r="A95" s="106">
        <f t="shared" si="1"/>
        <v>46</v>
      </c>
      <c r="B95" s="139" t="s">
        <v>50</v>
      </c>
      <c r="C95" s="139" t="s">
        <v>96</v>
      </c>
      <c r="D95" s="135">
        <v>18887.75</v>
      </c>
      <c r="E95" s="140">
        <v>7381.3787000000002</v>
      </c>
      <c r="F95" s="135">
        <v>2014392.2000000002</v>
      </c>
      <c r="G95" s="144">
        <v>790467.75689999992</v>
      </c>
    </row>
    <row r="96" spans="1:7" s="112" customFormat="1" hidden="1" outlineLevel="2">
      <c r="A96" s="106">
        <f t="shared" si="1"/>
        <v>47</v>
      </c>
      <c r="B96" s="139" t="s">
        <v>50</v>
      </c>
      <c r="C96" s="139" t="s">
        <v>97</v>
      </c>
      <c r="D96" s="135">
        <v>22477.66</v>
      </c>
      <c r="E96" s="140">
        <v>8774.2026999999998</v>
      </c>
      <c r="F96" s="135">
        <v>2482041.65</v>
      </c>
      <c r="G96" s="144">
        <v>973540.23050000006</v>
      </c>
    </row>
    <row r="97" spans="1:7" s="112" customFormat="1" ht="27" hidden="1" outlineLevel="2">
      <c r="A97" s="106">
        <f t="shared" si="1"/>
        <v>48</v>
      </c>
      <c r="B97" s="139" t="s">
        <v>50</v>
      </c>
      <c r="C97" s="139" t="s">
        <v>98</v>
      </c>
      <c r="D97" s="135">
        <v>18429.75</v>
      </c>
      <c r="E97" s="140">
        <v>7202.3909999999996</v>
      </c>
      <c r="F97" s="135">
        <v>1965543.55</v>
      </c>
      <c r="G97" s="144">
        <v>771299.05550000002</v>
      </c>
    </row>
    <row r="98" spans="1:7" s="112" customFormat="1" hidden="1" outlineLevel="2">
      <c r="A98" s="106">
        <f t="shared" si="1"/>
        <v>49</v>
      </c>
      <c r="B98" s="139" t="s">
        <v>50</v>
      </c>
      <c r="C98" s="139" t="s">
        <v>99</v>
      </c>
      <c r="D98" s="135">
        <v>44865.899999999994</v>
      </c>
      <c r="E98" s="140">
        <v>17479.846700000002</v>
      </c>
      <c r="F98" s="135">
        <v>1608540</v>
      </c>
      <c r="G98" s="144">
        <v>626678.87580000004</v>
      </c>
    </row>
    <row r="99" spans="1:7" s="112" customFormat="1" ht="27" hidden="1" outlineLevel="2">
      <c r="A99" s="106">
        <f t="shared" si="1"/>
        <v>50</v>
      </c>
      <c r="B99" s="139" t="s">
        <v>50</v>
      </c>
      <c r="C99" s="139" t="s">
        <v>100</v>
      </c>
      <c r="D99" s="135">
        <v>64907.209999999992</v>
      </c>
      <c r="E99" s="140">
        <v>25920.761200000001</v>
      </c>
      <c r="F99" s="135">
        <v>1699641.27</v>
      </c>
      <c r="G99" s="144">
        <v>676288.49410000001</v>
      </c>
    </row>
    <row r="100" spans="1:7" s="112" customFormat="1" ht="40.5" hidden="1" outlineLevel="2">
      <c r="A100" s="106">
        <f t="shared" si="1"/>
        <v>51</v>
      </c>
      <c r="B100" s="139" t="s">
        <v>50</v>
      </c>
      <c r="C100" s="139" t="s">
        <v>101</v>
      </c>
      <c r="D100" s="135">
        <v>8277.39</v>
      </c>
      <c r="E100" s="140">
        <v>3248.4904999999999</v>
      </c>
      <c r="F100" s="135">
        <v>172384.8</v>
      </c>
      <c r="G100" s="144">
        <v>67786.089600000007</v>
      </c>
    </row>
    <row r="101" spans="1:7" s="112" customFormat="1" ht="27" hidden="1" outlineLevel="2">
      <c r="A101" s="106">
        <f t="shared" si="1"/>
        <v>52</v>
      </c>
      <c r="B101" s="139" t="s">
        <v>50</v>
      </c>
      <c r="C101" s="139" t="s">
        <v>102</v>
      </c>
      <c r="D101" s="135">
        <v>16483.43</v>
      </c>
      <c r="E101" s="140">
        <v>6453.3692000000001</v>
      </c>
      <c r="F101" s="135">
        <v>690062.39999999991</v>
      </c>
      <c r="G101" s="144">
        <v>270665.68680000002</v>
      </c>
    </row>
    <row r="102" spans="1:7" s="112" customFormat="1" ht="27" hidden="1" outlineLevel="2">
      <c r="A102" s="106">
        <f t="shared" si="1"/>
        <v>53</v>
      </c>
      <c r="B102" s="139" t="s">
        <v>50</v>
      </c>
      <c r="C102" s="139" t="s">
        <v>103</v>
      </c>
      <c r="D102" s="135">
        <v>102113.24</v>
      </c>
      <c r="E102" s="140">
        <v>40759.9542</v>
      </c>
      <c r="F102" s="135">
        <v>2132982.65</v>
      </c>
      <c r="G102" s="144">
        <v>850345.45549999992</v>
      </c>
    </row>
    <row r="103" spans="1:7" s="112" customFormat="1" ht="27" hidden="1" outlineLevel="2">
      <c r="A103" s="106">
        <f t="shared" si="1"/>
        <v>54</v>
      </c>
      <c r="B103" s="139" t="s">
        <v>50</v>
      </c>
      <c r="C103" s="139" t="s">
        <v>104</v>
      </c>
      <c r="D103" s="135">
        <v>77667.31</v>
      </c>
      <c r="E103" s="140">
        <v>30259.2271</v>
      </c>
      <c r="F103" s="135">
        <v>2194574.33</v>
      </c>
      <c r="G103" s="144">
        <v>854994.82389999996</v>
      </c>
    </row>
    <row r="104" spans="1:7" s="112" customFormat="1" ht="27" hidden="1" outlineLevel="2">
      <c r="A104" s="106">
        <f t="shared" si="1"/>
        <v>55</v>
      </c>
      <c r="B104" s="139" t="s">
        <v>50</v>
      </c>
      <c r="C104" s="139" t="s">
        <v>105</v>
      </c>
      <c r="D104" s="135">
        <v>150103.01</v>
      </c>
      <c r="E104" s="140">
        <v>58818.795599999998</v>
      </c>
      <c r="F104" s="135">
        <v>5376007.7999999998</v>
      </c>
      <c r="G104" s="144">
        <v>2109599.5244</v>
      </c>
    </row>
    <row r="105" spans="1:7" s="112" customFormat="1" ht="27" hidden="1" outlineLevel="2">
      <c r="A105" s="106">
        <f t="shared" si="1"/>
        <v>56</v>
      </c>
      <c r="B105" s="139" t="s">
        <v>50</v>
      </c>
      <c r="C105" s="139" t="s">
        <v>21</v>
      </c>
      <c r="D105" s="135">
        <v>75905.56</v>
      </c>
      <c r="E105" s="140">
        <v>30323.625399999997</v>
      </c>
      <c r="F105" s="135">
        <v>1781134.7000000002</v>
      </c>
      <c r="G105" s="144">
        <v>708956.3134000001</v>
      </c>
    </row>
    <row r="106" spans="1:7" s="112" customFormat="1" ht="27" hidden="1" outlineLevel="2">
      <c r="A106" s="106">
        <f t="shared" si="1"/>
        <v>57</v>
      </c>
      <c r="B106" s="139" t="s">
        <v>50</v>
      </c>
      <c r="C106" s="139" t="s">
        <v>106</v>
      </c>
      <c r="D106" s="135">
        <v>68860</v>
      </c>
      <c r="E106" s="140">
        <v>26827.78</v>
      </c>
      <c r="F106" s="135">
        <v>1366614.57</v>
      </c>
      <c r="G106" s="144">
        <v>532425.97790000006</v>
      </c>
    </row>
    <row r="107" spans="1:7" s="112" customFormat="1" ht="27" hidden="1" outlineLevel="2">
      <c r="A107" s="106">
        <f t="shared" si="1"/>
        <v>58</v>
      </c>
      <c r="B107" s="139" t="s">
        <v>50</v>
      </c>
      <c r="C107" s="139" t="s">
        <v>25</v>
      </c>
      <c r="D107" s="135">
        <v>1264022.3700000001</v>
      </c>
      <c r="E107" s="140">
        <v>504056.4595</v>
      </c>
      <c r="F107" s="135">
        <v>1425257.5</v>
      </c>
      <c r="G107" s="144">
        <v>568200.23270000005</v>
      </c>
    </row>
    <row r="108" spans="1:7" s="112" customFormat="1" ht="27" hidden="1" outlineLevel="2">
      <c r="A108" s="106">
        <f t="shared" si="1"/>
        <v>59</v>
      </c>
      <c r="B108" s="139" t="s">
        <v>50</v>
      </c>
      <c r="C108" s="139" t="s">
        <v>107</v>
      </c>
      <c r="D108" s="135">
        <v>257711.96000000002</v>
      </c>
      <c r="E108" s="140">
        <v>101079.02590000001</v>
      </c>
      <c r="F108" s="135">
        <v>309827.77</v>
      </c>
      <c r="G108" s="144">
        <v>121524.87390000001</v>
      </c>
    </row>
    <row r="109" spans="1:7" s="112" customFormat="1" ht="27" hidden="1" outlineLevel="2">
      <c r="A109" s="106">
        <f t="shared" si="1"/>
        <v>60</v>
      </c>
      <c r="B109" s="139" t="s">
        <v>50</v>
      </c>
      <c r="C109" s="139" t="s">
        <v>108</v>
      </c>
      <c r="D109" s="135">
        <v>298117.68999999994</v>
      </c>
      <c r="E109" s="140">
        <v>118880.92389999999</v>
      </c>
      <c r="F109" s="135">
        <v>336144.77</v>
      </c>
      <c r="G109" s="144">
        <v>134009.1433</v>
      </c>
    </row>
    <row r="110" spans="1:7" s="112" customFormat="1" ht="27" hidden="1" outlineLevel="2">
      <c r="A110" s="106">
        <f t="shared" si="1"/>
        <v>61</v>
      </c>
      <c r="B110" s="139" t="s">
        <v>50</v>
      </c>
      <c r="C110" s="139" t="s">
        <v>109</v>
      </c>
      <c r="D110" s="135">
        <v>896876.16</v>
      </c>
      <c r="E110" s="140">
        <v>349418.8407</v>
      </c>
      <c r="F110" s="135">
        <v>1008260.62</v>
      </c>
      <c r="G110" s="144">
        <v>392813.1299</v>
      </c>
    </row>
    <row r="111" spans="1:7" s="112" customFormat="1" hidden="1" outlineLevel="2">
      <c r="A111" s="106">
        <f t="shared" si="1"/>
        <v>62</v>
      </c>
      <c r="B111" s="139" t="s">
        <v>50</v>
      </c>
      <c r="C111" s="139" t="s">
        <v>29</v>
      </c>
      <c r="D111" s="135">
        <v>1461690.96</v>
      </c>
      <c r="E111" s="140">
        <v>569467.86159999995</v>
      </c>
      <c r="F111" s="135">
        <v>1353000</v>
      </c>
      <c r="G111" s="144">
        <v>527122.03499999992</v>
      </c>
    </row>
    <row r="112" spans="1:7" s="112" customFormat="1" hidden="1" outlineLevel="2">
      <c r="A112" s="106">
        <f t="shared" si="1"/>
        <v>63</v>
      </c>
      <c r="B112" s="139" t="s">
        <v>50</v>
      </c>
      <c r="C112" s="139" t="s">
        <v>30</v>
      </c>
      <c r="D112" s="135">
        <v>386400.91000000003</v>
      </c>
      <c r="E112" s="140">
        <v>153330.60550000001</v>
      </c>
      <c r="F112" s="135">
        <v>430535.14</v>
      </c>
      <c r="G112" s="144">
        <v>170894.71470000001</v>
      </c>
    </row>
    <row r="113" spans="1:7" s="112" customFormat="1" ht="27" hidden="1" outlineLevel="2">
      <c r="A113" s="106">
        <f t="shared" si="1"/>
        <v>64</v>
      </c>
      <c r="B113" s="139" t="s">
        <v>50</v>
      </c>
      <c r="C113" s="139" t="s">
        <v>110</v>
      </c>
      <c r="D113" s="135">
        <v>503449.24</v>
      </c>
      <c r="E113" s="140">
        <v>199556.2892</v>
      </c>
      <c r="F113" s="135">
        <v>590808.85</v>
      </c>
      <c r="G113" s="144">
        <v>234513.05239999999</v>
      </c>
    </row>
    <row r="114" spans="1:7" s="112" customFormat="1" ht="40.5" hidden="1" outlineLevel="2">
      <c r="A114" s="106">
        <f t="shared" si="1"/>
        <v>65</v>
      </c>
      <c r="B114" s="139" t="s">
        <v>50</v>
      </c>
      <c r="C114" s="139" t="s">
        <v>111</v>
      </c>
      <c r="D114" s="135">
        <v>132580.49</v>
      </c>
      <c r="E114" s="140">
        <v>52774.516300000003</v>
      </c>
      <c r="F114" s="135">
        <v>134084.47</v>
      </c>
      <c r="G114" s="144">
        <v>53352.3079</v>
      </c>
    </row>
    <row r="115" spans="1:7" s="112" customFormat="1" ht="40.5" hidden="1" outlineLevel="2">
      <c r="A115" s="106">
        <f t="shared" ref="A115" si="2">A114+1</f>
        <v>66</v>
      </c>
      <c r="B115" s="139" t="s">
        <v>50</v>
      </c>
      <c r="C115" s="139" t="s">
        <v>112</v>
      </c>
      <c r="D115" s="135">
        <v>69230.36</v>
      </c>
      <c r="E115" s="140">
        <v>27557.699700000001</v>
      </c>
      <c r="F115" s="135">
        <v>72846.89</v>
      </c>
      <c r="G115" s="144">
        <v>28985.8305</v>
      </c>
    </row>
    <row r="116" spans="1:7" s="113" customFormat="1" ht="22.5" customHeight="1" outlineLevel="1" collapsed="1">
      <c r="A116" s="142" t="s">
        <v>113</v>
      </c>
      <c r="B116" s="165" t="s">
        <v>114</v>
      </c>
      <c r="C116" s="165"/>
      <c r="D116" s="137">
        <f>_xlfn.AGGREGATE(9,6,D117:D129)</f>
        <v>2246021.42</v>
      </c>
      <c r="E116" s="138">
        <f>_xlfn.AGGREGATE(9,6,E117:E129)</f>
        <v>881565.89500000002</v>
      </c>
      <c r="F116" s="137">
        <f>_xlfn.AGGREGATE(9,6,F117:F129)</f>
        <v>4583685.07</v>
      </c>
      <c r="G116" s="143">
        <f>_xlfn.AGGREGATE(9,6,G117:G129)</f>
        <v>1798384.0818999999</v>
      </c>
    </row>
    <row r="117" spans="1:7" s="112" customFormat="1" hidden="1" outlineLevel="2">
      <c r="A117" s="106">
        <v>1</v>
      </c>
      <c r="B117" s="139" t="s">
        <v>115</v>
      </c>
      <c r="C117" s="139" t="s">
        <v>116</v>
      </c>
      <c r="D117" s="135">
        <v>17176.09</v>
      </c>
      <c r="E117" s="140">
        <v>6760.3665000000001</v>
      </c>
      <c r="F117" s="135">
        <v>449375.87</v>
      </c>
      <c r="G117" s="144">
        <v>176329.19780000002</v>
      </c>
    </row>
    <row r="118" spans="1:7" s="112" customFormat="1" hidden="1" outlineLevel="2">
      <c r="A118" s="106">
        <f t="shared" ref="A118:A129" si="3">A117+1</f>
        <v>2</v>
      </c>
      <c r="B118" s="139" t="s">
        <v>115</v>
      </c>
      <c r="C118" s="139" t="s">
        <v>117</v>
      </c>
      <c r="D118" s="135">
        <v>67581.02</v>
      </c>
      <c r="E118" s="140">
        <v>26549.01</v>
      </c>
      <c r="F118" s="135">
        <v>591051.1399999999</v>
      </c>
      <c r="G118" s="144">
        <v>231920.71419999999</v>
      </c>
    </row>
    <row r="119" spans="1:7" s="112" customFormat="1" hidden="1" outlineLevel="2">
      <c r="A119" s="106">
        <f t="shared" si="3"/>
        <v>3</v>
      </c>
      <c r="B119" s="139" t="s">
        <v>115</v>
      </c>
      <c r="C119" s="139" t="s">
        <v>118</v>
      </c>
      <c r="D119" s="135">
        <v>86157.93</v>
      </c>
      <c r="E119" s="140">
        <v>33836.995000000003</v>
      </c>
      <c r="F119" s="135">
        <v>521897.52</v>
      </c>
      <c r="G119" s="144">
        <v>204785.74589999998</v>
      </c>
    </row>
    <row r="120" spans="1:7" s="112" customFormat="1" hidden="1" outlineLevel="2">
      <c r="A120" s="106">
        <f t="shared" si="3"/>
        <v>4</v>
      </c>
      <c r="B120" s="139" t="s">
        <v>115</v>
      </c>
      <c r="C120" s="139" t="s">
        <v>119</v>
      </c>
      <c r="D120" s="135">
        <v>184100.28000000003</v>
      </c>
      <c r="E120" s="140">
        <v>72284.131300000008</v>
      </c>
      <c r="F120" s="135">
        <v>625853.84</v>
      </c>
      <c r="G120" s="144">
        <v>245603.8224</v>
      </c>
    </row>
    <row r="121" spans="1:7" s="112" customFormat="1" ht="27" hidden="1" outlineLevel="2">
      <c r="A121" s="106">
        <f t="shared" si="3"/>
        <v>5</v>
      </c>
      <c r="B121" s="139" t="s">
        <v>115</v>
      </c>
      <c r="C121" s="139" t="s">
        <v>120</v>
      </c>
      <c r="D121" s="135">
        <v>122601.23999999999</v>
      </c>
      <c r="E121" s="140">
        <v>48140.031999999999</v>
      </c>
      <c r="F121" s="135">
        <v>567160.39</v>
      </c>
      <c r="G121" s="144">
        <v>222541.27659999998</v>
      </c>
    </row>
    <row r="122" spans="1:7" s="112" customFormat="1" hidden="1" outlineLevel="2">
      <c r="A122" s="106">
        <f t="shared" si="3"/>
        <v>6</v>
      </c>
      <c r="B122" s="139" t="s">
        <v>115</v>
      </c>
      <c r="C122" s="139" t="s">
        <v>121</v>
      </c>
      <c r="D122" s="135">
        <v>2747.56</v>
      </c>
      <c r="E122" s="140">
        <v>1078.4754</v>
      </c>
      <c r="F122" s="135">
        <v>55507.66</v>
      </c>
      <c r="G122" s="144">
        <v>21621.903299999998</v>
      </c>
    </row>
    <row r="123" spans="1:7" s="112" customFormat="1" hidden="1" outlineLevel="2">
      <c r="A123" s="106">
        <f t="shared" si="3"/>
        <v>7</v>
      </c>
      <c r="B123" s="139" t="s">
        <v>115</v>
      </c>
      <c r="C123" s="139" t="s">
        <v>122</v>
      </c>
      <c r="D123" s="135">
        <v>0</v>
      </c>
      <c r="E123" s="140">
        <v>0</v>
      </c>
      <c r="F123" s="135">
        <v>0</v>
      </c>
      <c r="G123" s="144">
        <v>0</v>
      </c>
    </row>
    <row r="124" spans="1:7" s="112" customFormat="1" ht="18.75" hidden="1" customHeight="1" outlineLevel="2">
      <c r="A124" s="106">
        <f t="shared" si="3"/>
        <v>8</v>
      </c>
      <c r="B124" s="139" t="s">
        <v>115</v>
      </c>
      <c r="C124" s="139" t="s">
        <v>123</v>
      </c>
      <c r="D124" s="135">
        <v>35081.880000000005</v>
      </c>
      <c r="E124" s="140">
        <v>13744.6062</v>
      </c>
      <c r="F124" s="135">
        <v>220250.46</v>
      </c>
      <c r="G124" s="144">
        <v>86432.888000000006</v>
      </c>
    </row>
    <row r="125" spans="1:7" s="112" customFormat="1" ht="22.5" hidden="1" customHeight="1" outlineLevel="2">
      <c r="A125" s="106">
        <f t="shared" si="3"/>
        <v>9</v>
      </c>
      <c r="B125" s="139" t="s">
        <v>115</v>
      </c>
      <c r="C125" s="139" t="s">
        <v>124</v>
      </c>
      <c r="D125" s="135">
        <v>351449.66000000003</v>
      </c>
      <c r="E125" s="140">
        <v>137975.41930000001</v>
      </c>
      <c r="F125" s="135">
        <v>954849.65</v>
      </c>
      <c r="G125" s="144">
        <v>374670.47930000001</v>
      </c>
    </row>
    <row r="126" spans="1:7" s="112" customFormat="1" ht="40.5" hidden="1" outlineLevel="2">
      <c r="A126" s="106">
        <f t="shared" si="3"/>
        <v>10</v>
      </c>
      <c r="B126" s="139" t="s">
        <v>115</v>
      </c>
      <c r="C126" s="139" t="s">
        <v>125</v>
      </c>
      <c r="D126" s="135">
        <v>109866.64</v>
      </c>
      <c r="E126" s="140">
        <v>43128.133399999999</v>
      </c>
      <c r="F126" s="135">
        <v>366476.67</v>
      </c>
      <c r="G126" s="144">
        <v>143787.24340000001</v>
      </c>
    </row>
    <row r="127" spans="1:7" s="112" customFormat="1" ht="40.5" hidden="1" outlineLevel="2">
      <c r="A127" s="106">
        <f t="shared" si="3"/>
        <v>11</v>
      </c>
      <c r="B127" s="139" t="s">
        <v>115</v>
      </c>
      <c r="C127" s="139" t="s">
        <v>126</v>
      </c>
      <c r="D127" s="135">
        <v>10479.310000000001</v>
      </c>
      <c r="E127" s="140">
        <v>4113.5594000000001</v>
      </c>
      <c r="F127" s="135">
        <v>0</v>
      </c>
      <c r="G127" s="144">
        <v>0</v>
      </c>
    </row>
    <row r="128" spans="1:7" s="112" customFormat="1" ht="19.5" hidden="1" customHeight="1" outlineLevel="2">
      <c r="A128" s="106">
        <f t="shared" si="3"/>
        <v>12</v>
      </c>
      <c r="B128" s="139" t="s">
        <v>115</v>
      </c>
      <c r="C128" s="139" t="s">
        <v>127</v>
      </c>
      <c r="D128" s="135">
        <v>164197.06</v>
      </c>
      <c r="E128" s="140">
        <v>64360.669099999999</v>
      </c>
      <c r="F128" s="135">
        <v>231261.87</v>
      </c>
      <c r="G128" s="144">
        <v>90690.810999999987</v>
      </c>
    </row>
    <row r="129" spans="1:7" s="112" customFormat="1" ht="19.5" hidden="1" customHeight="1" outlineLevel="2">
      <c r="A129" s="106">
        <f t="shared" si="3"/>
        <v>13</v>
      </c>
      <c r="B129" s="139" t="s">
        <v>115</v>
      </c>
      <c r="C129" s="139" t="s">
        <v>344</v>
      </c>
      <c r="D129" s="135">
        <v>1094582.75</v>
      </c>
      <c r="E129" s="140">
        <v>429594.49739999999</v>
      </c>
      <c r="F129" s="135">
        <v>0</v>
      </c>
      <c r="G129" s="144">
        <v>0</v>
      </c>
    </row>
    <row r="130" spans="1:7" s="113" customFormat="1" ht="18.75" customHeight="1" outlineLevel="1" collapsed="1">
      <c r="A130" s="142" t="s">
        <v>128</v>
      </c>
      <c r="B130" s="165" t="s">
        <v>129</v>
      </c>
      <c r="C130" s="165"/>
      <c r="D130" s="137">
        <f>_xlfn.AGGREGATE(9,6,D131:D162)</f>
        <v>2770843.1700000004</v>
      </c>
      <c r="E130" s="138">
        <f>_xlfn.AGGREGATE(9,6,E131:E162)</f>
        <v>1086700.6669999999</v>
      </c>
      <c r="F130" s="137">
        <f>_xlfn.AGGREGATE(9,6,F131:F162)</f>
        <v>6372765.2700000005</v>
      </c>
      <c r="G130" s="143">
        <f>_xlfn.AGGREGATE(9,6,G131:G162)</f>
        <v>2500595.9968000003</v>
      </c>
    </row>
    <row r="131" spans="1:7" s="112" customFormat="1" ht="27" hidden="1" outlineLevel="2">
      <c r="A131" s="106">
        <v>1</v>
      </c>
      <c r="B131" s="139" t="s">
        <v>130</v>
      </c>
      <c r="C131" s="139" t="s">
        <v>131</v>
      </c>
      <c r="D131" s="135">
        <v>31952.03</v>
      </c>
      <c r="E131" s="140">
        <v>12552.4046</v>
      </c>
      <c r="F131" s="135">
        <v>294136.89</v>
      </c>
      <c r="G131" s="144">
        <v>115415.45759999999</v>
      </c>
    </row>
    <row r="132" spans="1:7" s="112" customFormat="1" ht="27" hidden="1" outlineLevel="2">
      <c r="A132" s="106">
        <f t="shared" ref="A132:A162" si="4">A131+1</f>
        <v>2</v>
      </c>
      <c r="B132" s="139" t="s">
        <v>130</v>
      </c>
      <c r="C132" s="139" t="s">
        <v>132</v>
      </c>
      <c r="D132" s="135">
        <v>30753.71</v>
      </c>
      <c r="E132" s="140">
        <v>12078.1119</v>
      </c>
      <c r="F132" s="135">
        <v>196091.25</v>
      </c>
      <c r="G132" s="144">
        <v>76943.635600000009</v>
      </c>
    </row>
    <row r="133" spans="1:7" s="112" customFormat="1" ht="27" hidden="1" outlineLevel="2">
      <c r="A133" s="106">
        <f t="shared" si="4"/>
        <v>3</v>
      </c>
      <c r="B133" s="139" t="s">
        <v>130</v>
      </c>
      <c r="C133" s="139" t="s">
        <v>133</v>
      </c>
      <c r="D133" s="135">
        <v>118148.88</v>
      </c>
      <c r="E133" s="140">
        <v>46366.820200000002</v>
      </c>
      <c r="F133" s="135">
        <v>263633.79000000004</v>
      </c>
      <c r="G133" s="144">
        <v>103446.4425</v>
      </c>
    </row>
    <row r="134" spans="1:7" s="112" customFormat="1" ht="27" hidden="1" outlineLevel="2">
      <c r="A134" s="106">
        <f t="shared" si="4"/>
        <v>4</v>
      </c>
      <c r="B134" s="139" t="s">
        <v>130</v>
      </c>
      <c r="C134" s="139" t="s">
        <v>134</v>
      </c>
      <c r="D134" s="135">
        <v>28658.73</v>
      </c>
      <c r="E134" s="140">
        <v>11246.843699999999</v>
      </c>
      <c r="F134" s="135">
        <v>89875.170000000013</v>
      </c>
      <c r="G134" s="144">
        <v>35265.8361</v>
      </c>
    </row>
    <row r="135" spans="1:7" s="112" customFormat="1" ht="27" hidden="1" outlineLevel="2">
      <c r="A135" s="106">
        <f t="shared" si="4"/>
        <v>5</v>
      </c>
      <c r="B135" s="139" t="s">
        <v>130</v>
      </c>
      <c r="C135" s="139" t="s">
        <v>135</v>
      </c>
      <c r="D135" s="135">
        <v>9222.52</v>
      </c>
      <c r="E135" s="140">
        <v>3619.2759999999998</v>
      </c>
      <c r="F135" s="135">
        <v>35950.070000000007</v>
      </c>
      <c r="G135" s="144">
        <v>14106.3361</v>
      </c>
    </row>
    <row r="136" spans="1:7" s="112" customFormat="1" ht="27" hidden="1" outlineLevel="2">
      <c r="A136" s="106">
        <f t="shared" si="4"/>
        <v>6</v>
      </c>
      <c r="B136" s="139" t="s">
        <v>130</v>
      </c>
      <c r="C136" s="139" t="s">
        <v>136</v>
      </c>
      <c r="D136" s="135">
        <v>126628.45000000001</v>
      </c>
      <c r="E136" s="140">
        <v>49695.103900000002</v>
      </c>
      <c r="F136" s="135">
        <v>350513.11</v>
      </c>
      <c r="G136" s="144">
        <v>137536.75</v>
      </c>
    </row>
    <row r="137" spans="1:7" s="112" customFormat="1" ht="27" hidden="1" outlineLevel="2">
      <c r="A137" s="106">
        <f t="shared" si="4"/>
        <v>7</v>
      </c>
      <c r="B137" s="139" t="s">
        <v>130</v>
      </c>
      <c r="C137" s="139" t="s">
        <v>137</v>
      </c>
      <c r="D137" s="135">
        <v>105744.75</v>
      </c>
      <c r="E137" s="140">
        <v>41498.891000000003</v>
      </c>
      <c r="F137" s="135">
        <v>242662.91999999998</v>
      </c>
      <c r="G137" s="144">
        <v>95217.75</v>
      </c>
    </row>
    <row r="138" spans="1:7" s="112" customFormat="1" ht="27" hidden="1" outlineLevel="2">
      <c r="A138" s="106">
        <f t="shared" si="4"/>
        <v>8</v>
      </c>
      <c r="B138" s="139" t="s">
        <v>130</v>
      </c>
      <c r="C138" s="139" t="s">
        <v>138</v>
      </c>
      <c r="D138" s="135">
        <v>220773.18</v>
      </c>
      <c r="E138" s="140">
        <v>86640.696800000005</v>
      </c>
      <c r="F138" s="135">
        <v>528465.92999999993</v>
      </c>
      <c r="G138" s="144">
        <v>207363.09999999998</v>
      </c>
    </row>
    <row r="139" spans="1:7" s="112" customFormat="1" ht="27" hidden="1" outlineLevel="2">
      <c r="A139" s="106">
        <f t="shared" si="4"/>
        <v>9</v>
      </c>
      <c r="B139" s="139" t="s">
        <v>130</v>
      </c>
      <c r="C139" s="139" t="s">
        <v>139</v>
      </c>
      <c r="D139" s="135">
        <v>77866.850000000006</v>
      </c>
      <c r="E139" s="140">
        <v>30558.0965</v>
      </c>
      <c r="F139" s="135">
        <v>269625.46999999997</v>
      </c>
      <c r="G139" s="144">
        <v>105797.5</v>
      </c>
    </row>
    <row r="140" spans="1:7" s="112" customFormat="1" ht="27" hidden="1" outlineLevel="2">
      <c r="A140" s="106">
        <f t="shared" si="4"/>
        <v>10</v>
      </c>
      <c r="B140" s="139" t="s">
        <v>130</v>
      </c>
      <c r="C140" s="139" t="s">
        <v>140</v>
      </c>
      <c r="D140" s="135">
        <v>56321</v>
      </c>
      <c r="E140" s="140">
        <v>22102.456600000001</v>
      </c>
      <c r="F140" s="135">
        <v>243525.73</v>
      </c>
      <c r="G140" s="144">
        <v>95556.301999999996</v>
      </c>
    </row>
    <row r="141" spans="1:7" s="112" customFormat="1" ht="27" hidden="1" outlineLevel="2">
      <c r="A141" s="106">
        <f t="shared" si="4"/>
        <v>11</v>
      </c>
      <c r="B141" s="139" t="s">
        <v>130</v>
      </c>
      <c r="C141" s="139" t="s">
        <v>141</v>
      </c>
      <c r="D141" s="135">
        <v>4201.57</v>
      </c>
      <c r="E141" s="140">
        <v>1648.8465999999999</v>
      </c>
      <c r="F141" s="135">
        <v>28796</v>
      </c>
      <c r="G141" s="144">
        <v>11299.173000000001</v>
      </c>
    </row>
    <row r="142" spans="1:7" s="112" customFormat="1" ht="27" hidden="1" outlineLevel="2">
      <c r="A142" s="106">
        <f t="shared" si="4"/>
        <v>12</v>
      </c>
      <c r="B142" s="139" t="s">
        <v>130</v>
      </c>
      <c r="C142" s="139" t="s">
        <v>142</v>
      </c>
      <c r="D142" s="135">
        <v>93514.049999999988</v>
      </c>
      <c r="E142" s="140">
        <v>36700.118100000007</v>
      </c>
      <c r="F142" s="135">
        <v>1078501.8899999999</v>
      </c>
      <c r="G142" s="144">
        <v>423190</v>
      </c>
    </row>
    <row r="143" spans="1:7" s="112" customFormat="1" ht="27" hidden="1" outlineLevel="2">
      <c r="A143" s="106">
        <f t="shared" si="4"/>
        <v>13</v>
      </c>
      <c r="B143" s="139" t="s">
        <v>130</v>
      </c>
      <c r="C143" s="139" t="s">
        <v>143</v>
      </c>
      <c r="D143" s="135">
        <v>138059.26</v>
      </c>
      <c r="E143" s="140">
        <v>54181.1037</v>
      </c>
      <c r="F143" s="135">
        <v>862801.52</v>
      </c>
      <c r="G143" s="144">
        <v>338552</v>
      </c>
    </row>
    <row r="144" spans="1:7" s="112" customFormat="1" ht="27" hidden="1" outlineLevel="2">
      <c r="A144" s="106">
        <f t="shared" si="4"/>
        <v>14</v>
      </c>
      <c r="B144" s="139" t="s">
        <v>130</v>
      </c>
      <c r="C144" s="139" t="s">
        <v>144</v>
      </c>
      <c r="D144" s="135">
        <v>80651.47</v>
      </c>
      <c r="E144" s="140">
        <v>31651.187399999999</v>
      </c>
      <c r="F144" s="135">
        <v>395450.68</v>
      </c>
      <c r="G144" s="144">
        <v>155169.66389999999</v>
      </c>
    </row>
    <row r="145" spans="1:7" s="112" customFormat="1" ht="27" hidden="1" outlineLevel="2">
      <c r="A145" s="106">
        <f t="shared" si="4"/>
        <v>15</v>
      </c>
      <c r="B145" s="139" t="s">
        <v>130</v>
      </c>
      <c r="C145" s="139" t="s">
        <v>145</v>
      </c>
      <c r="D145" s="135">
        <v>21287.620000000003</v>
      </c>
      <c r="E145" s="140">
        <v>8354.5766000000003</v>
      </c>
      <c r="F145" s="135">
        <v>134812.73000000001</v>
      </c>
      <c r="G145" s="144">
        <v>52898.75</v>
      </c>
    </row>
    <row r="146" spans="1:7" s="112" customFormat="1" ht="27" hidden="1" outlineLevel="2">
      <c r="A146" s="106">
        <f t="shared" si="4"/>
        <v>16</v>
      </c>
      <c r="B146" s="139" t="s">
        <v>130</v>
      </c>
      <c r="C146" s="139" t="s">
        <v>345</v>
      </c>
      <c r="D146" s="135">
        <v>11388.98</v>
      </c>
      <c r="E146" s="140">
        <v>4468.8864000000003</v>
      </c>
      <c r="F146" s="135">
        <v>0</v>
      </c>
      <c r="G146" s="144">
        <v>0</v>
      </c>
    </row>
    <row r="147" spans="1:7" s="112" customFormat="1" ht="27" hidden="1" outlineLevel="2">
      <c r="A147" s="106">
        <f t="shared" si="4"/>
        <v>17</v>
      </c>
      <c r="B147" s="139" t="s">
        <v>130</v>
      </c>
      <c r="C147" s="139" t="s">
        <v>146</v>
      </c>
      <c r="D147" s="135">
        <v>0</v>
      </c>
      <c r="E147" s="140">
        <v>0</v>
      </c>
      <c r="F147" s="135">
        <v>0</v>
      </c>
      <c r="G147" s="144">
        <v>0</v>
      </c>
    </row>
    <row r="148" spans="1:7" s="112" customFormat="1" ht="27" hidden="1" outlineLevel="2">
      <c r="A148" s="106">
        <f t="shared" si="4"/>
        <v>18</v>
      </c>
      <c r="B148" s="139" t="s">
        <v>130</v>
      </c>
      <c r="C148" s="139" t="s">
        <v>147</v>
      </c>
      <c r="D148" s="135">
        <v>83229.75</v>
      </c>
      <c r="E148" s="140">
        <v>32665.801299999999</v>
      </c>
      <c r="F148" s="135">
        <v>150000</v>
      </c>
      <c r="G148" s="144">
        <v>58864.5</v>
      </c>
    </row>
    <row r="149" spans="1:7" s="112" customFormat="1" ht="27" hidden="1" outlineLevel="2">
      <c r="A149" s="106">
        <f t="shared" si="4"/>
        <v>19</v>
      </c>
      <c r="B149" s="139" t="s">
        <v>130</v>
      </c>
      <c r="C149" s="139" t="s">
        <v>466</v>
      </c>
      <c r="D149" s="135">
        <v>107221.87</v>
      </c>
      <c r="E149" s="140">
        <v>41715.740700000002</v>
      </c>
      <c r="F149" s="135">
        <v>0</v>
      </c>
      <c r="G149" s="144">
        <v>0</v>
      </c>
    </row>
    <row r="150" spans="1:7" s="112" customFormat="1" ht="27" hidden="1" outlineLevel="2">
      <c r="A150" s="106">
        <f t="shared" si="4"/>
        <v>20</v>
      </c>
      <c r="B150" s="139" t="s">
        <v>130</v>
      </c>
      <c r="C150" s="139" t="s">
        <v>148</v>
      </c>
      <c r="D150" s="135">
        <v>0</v>
      </c>
      <c r="E150" s="140">
        <v>0</v>
      </c>
      <c r="F150" s="135">
        <v>0</v>
      </c>
      <c r="G150" s="144">
        <v>0</v>
      </c>
    </row>
    <row r="151" spans="1:7" s="112" customFormat="1" ht="27" hidden="1" outlineLevel="2">
      <c r="A151" s="106">
        <f t="shared" si="4"/>
        <v>21</v>
      </c>
      <c r="B151" s="139" t="s">
        <v>130</v>
      </c>
      <c r="C151" s="139" t="s">
        <v>346</v>
      </c>
      <c r="D151" s="135">
        <v>49930.33</v>
      </c>
      <c r="E151" s="140">
        <v>19592.004300000001</v>
      </c>
      <c r="F151" s="135">
        <v>0</v>
      </c>
      <c r="G151" s="144">
        <v>0</v>
      </c>
    </row>
    <row r="152" spans="1:7" s="112" customFormat="1" ht="27" hidden="1" outlineLevel="2">
      <c r="A152" s="106">
        <f t="shared" si="4"/>
        <v>22</v>
      </c>
      <c r="B152" s="139" t="s">
        <v>130</v>
      </c>
      <c r="C152" s="139" t="s">
        <v>347</v>
      </c>
      <c r="D152" s="135">
        <v>121169.69</v>
      </c>
      <c r="E152" s="140">
        <v>47545.3966</v>
      </c>
      <c r="F152" s="135">
        <v>0</v>
      </c>
      <c r="G152" s="144">
        <v>0</v>
      </c>
    </row>
    <row r="153" spans="1:7" s="112" customFormat="1" ht="27" hidden="1" outlineLevel="2">
      <c r="A153" s="106">
        <f t="shared" si="4"/>
        <v>23</v>
      </c>
      <c r="B153" s="139" t="s">
        <v>130</v>
      </c>
      <c r="C153" s="139" t="s">
        <v>424</v>
      </c>
      <c r="D153" s="135">
        <v>60842.69</v>
      </c>
      <c r="E153" s="140">
        <v>23783.002200000003</v>
      </c>
      <c r="F153" s="135">
        <v>0</v>
      </c>
      <c r="G153" s="144">
        <v>0</v>
      </c>
    </row>
    <row r="154" spans="1:7" s="112" customFormat="1" ht="27" hidden="1" outlineLevel="2">
      <c r="A154" s="106">
        <f t="shared" si="4"/>
        <v>24</v>
      </c>
      <c r="B154" s="139" t="s">
        <v>130</v>
      </c>
      <c r="C154" s="139" t="s">
        <v>348</v>
      </c>
      <c r="D154" s="135">
        <v>0</v>
      </c>
      <c r="E154" s="140">
        <v>0</v>
      </c>
      <c r="F154" s="135">
        <v>0</v>
      </c>
      <c r="G154" s="144">
        <v>0</v>
      </c>
    </row>
    <row r="155" spans="1:7" s="112" customFormat="1" ht="27" hidden="1" outlineLevel="2">
      <c r="A155" s="106">
        <f t="shared" si="4"/>
        <v>25</v>
      </c>
      <c r="B155" s="139" t="s">
        <v>130</v>
      </c>
      <c r="C155" s="139" t="s">
        <v>149</v>
      </c>
      <c r="D155" s="135">
        <v>318570.54000000004</v>
      </c>
      <c r="E155" s="140">
        <v>125015.24219999999</v>
      </c>
      <c r="F155" s="135">
        <v>905941.59</v>
      </c>
      <c r="G155" s="144">
        <v>355479.6</v>
      </c>
    </row>
    <row r="156" spans="1:7" s="112" customFormat="1" ht="27" hidden="1" outlineLevel="2">
      <c r="A156" s="106">
        <f t="shared" si="4"/>
        <v>26</v>
      </c>
      <c r="B156" s="139" t="s">
        <v>130</v>
      </c>
      <c r="C156" s="139" t="s">
        <v>150</v>
      </c>
      <c r="D156" s="135">
        <v>55155.61</v>
      </c>
      <c r="E156" s="140">
        <v>21644.426100000001</v>
      </c>
      <c r="F156" s="135">
        <v>301980.53000000003</v>
      </c>
      <c r="G156" s="144">
        <v>118493.20000000001</v>
      </c>
    </row>
    <row r="157" spans="1:7" s="112" customFormat="1" ht="27" hidden="1" outlineLevel="2">
      <c r="A157" s="106">
        <f>A156+1</f>
        <v>27</v>
      </c>
      <c r="B157" s="139" t="s">
        <v>130</v>
      </c>
      <c r="C157" s="139" t="s">
        <v>151</v>
      </c>
      <c r="D157" s="135">
        <v>46138.31</v>
      </c>
      <c r="E157" s="140">
        <v>18104.068200000002</v>
      </c>
      <c r="F157" s="135">
        <v>0</v>
      </c>
      <c r="G157" s="144">
        <v>0</v>
      </c>
    </row>
    <row r="158" spans="1:7" s="112" customFormat="1" ht="27" hidden="1" outlineLevel="2">
      <c r="A158" s="106">
        <f t="shared" si="4"/>
        <v>28</v>
      </c>
      <c r="B158" s="139" t="s">
        <v>130</v>
      </c>
      <c r="C158" s="139" t="s">
        <v>377</v>
      </c>
      <c r="D158" s="135">
        <v>485951.38</v>
      </c>
      <c r="E158" s="140">
        <v>190680.95019999999</v>
      </c>
      <c r="F158" s="135">
        <v>0</v>
      </c>
      <c r="G158" s="144">
        <v>0</v>
      </c>
    </row>
    <row r="159" spans="1:7" s="112" customFormat="1" ht="27" hidden="1" outlineLevel="2">
      <c r="A159" s="106">
        <f t="shared" si="4"/>
        <v>29</v>
      </c>
      <c r="B159" s="139" t="s">
        <v>130</v>
      </c>
      <c r="C159" s="139" t="s">
        <v>425</v>
      </c>
      <c r="D159" s="135">
        <v>111490.52</v>
      </c>
      <c r="E159" s="140">
        <v>44127.948199999999</v>
      </c>
      <c r="F159" s="135">
        <v>0</v>
      </c>
      <c r="G159" s="144">
        <v>0</v>
      </c>
    </row>
    <row r="160" spans="1:7" s="112" customFormat="1" ht="27" hidden="1" outlineLevel="2">
      <c r="A160" s="106">
        <f t="shared" si="4"/>
        <v>30</v>
      </c>
      <c r="B160" s="139" t="s">
        <v>130</v>
      </c>
      <c r="C160" s="139" t="s">
        <v>152</v>
      </c>
      <c r="D160" s="135">
        <v>175969.43</v>
      </c>
      <c r="E160" s="140">
        <v>68462.667000000001</v>
      </c>
      <c r="F160" s="135">
        <v>0</v>
      </c>
      <c r="G160" s="144">
        <v>0</v>
      </c>
    </row>
    <row r="161" spans="1:7" s="112" customFormat="1" hidden="1" outlineLevel="2">
      <c r="A161" s="106">
        <f t="shared" si="4"/>
        <v>31</v>
      </c>
      <c r="B161" s="139" t="s">
        <v>130</v>
      </c>
      <c r="C161" s="139" t="s">
        <v>153</v>
      </c>
      <c r="D161" s="135">
        <v>0</v>
      </c>
      <c r="E161" s="140">
        <v>0</v>
      </c>
      <c r="F161" s="135">
        <v>0</v>
      </c>
      <c r="G161" s="144">
        <v>0</v>
      </c>
    </row>
    <row r="162" spans="1:7" s="112" customFormat="1" hidden="1" outlineLevel="2">
      <c r="A162" s="106">
        <f t="shared" si="4"/>
        <v>32</v>
      </c>
      <c r="B162" s="139" t="s">
        <v>130</v>
      </c>
      <c r="C162" s="139" t="s">
        <v>154</v>
      </c>
      <c r="D162" s="135">
        <v>0</v>
      </c>
      <c r="E162" s="140">
        <v>0</v>
      </c>
      <c r="F162" s="135">
        <v>0</v>
      </c>
      <c r="G162" s="144">
        <v>0</v>
      </c>
    </row>
    <row r="163" spans="1:7" s="113" customFormat="1" ht="20.25" customHeight="1" outlineLevel="1" collapsed="1">
      <c r="A163" s="142" t="s">
        <v>155</v>
      </c>
      <c r="B163" s="165" t="s">
        <v>156</v>
      </c>
      <c r="C163" s="165"/>
      <c r="D163" s="137">
        <f>_xlfn.AGGREGATE(9,6,D164:D170)</f>
        <v>473607.85</v>
      </c>
      <c r="E163" s="138">
        <f>_xlfn.AGGREGATE(9,6,E164:E170)</f>
        <v>187431.31959999999</v>
      </c>
      <c r="F163" s="137">
        <f>_xlfn.AGGREGATE(9,6,F164:F170)</f>
        <v>3598438.5900000003</v>
      </c>
      <c r="G163" s="143">
        <f>_xlfn.AGGREGATE(9,6,G164:G170)</f>
        <v>1423221.1236</v>
      </c>
    </row>
    <row r="164" spans="1:7" s="112" customFormat="1" ht="18.75" hidden="1" customHeight="1" outlineLevel="2">
      <c r="A164" s="106">
        <v>1</v>
      </c>
      <c r="B164" s="139" t="s">
        <v>157</v>
      </c>
      <c r="C164" s="139" t="s">
        <v>53</v>
      </c>
      <c r="D164" s="135">
        <v>20346.349999999999</v>
      </c>
      <c r="E164" s="140">
        <v>7981.1253999999999</v>
      </c>
      <c r="F164" s="135">
        <v>241201.8</v>
      </c>
      <c r="G164" s="144">
        <v>94598.465800000005</v>
      </c>
    </row>
    <row r="165" spans="1:7" s="112" customFormat="1" ht="27" hidden="1" outlineLevel="2">
      <c r="A165" s="106">
        <f t="shared" ref="A165:A178" si="5">A164+1</f>
        <v>2</v>
      </c>
      <c r="B165" s="139" t="s">
        <v>157</v>
      </c>
      <c r="C165" s="139" t="s">
        <v>158</v>
      </c>
      <c r="D165" s="135">
        <v>43247.4</v>
      </c>
      <c r="E165" s="140">
        <v>17002.5213</v>
      </c>
      <c r="F165" s="135">
        <v>419342.80000000005</v>
      </c>
      <c r="G165" s="144">
        <v>164883.8965</v>
      </c>
    </row>
    <row r="166" spans="1:7" s="112" customFormat="1" ht="20.25" hidden="1" customHeight="1" outlineLevel="2">
      <c r="A166" s="106">
        <f t="shared" si="5"/>
        <v>3</v>
      </c>
      <c r="B166" s="139" t="s">
        <v>157</v>
      </c>
      <c r="C166" s="139" t="s">
        <v>159</v>
      </c>
      <c r="D166" s="135">
        <v>70780.13</v>
      </c>
      <c r="E166" s="140">
        <v>27778.074800000002</v>
      </c>
      <c r="F166" s="135">
        <v>547150</v>
      </c>
      <c r="G166" s="144">
        <v>214705.48449999999</v>
      </c>
    </row>
    <row r="167" spans="1:7" s="112" customFormat="1" ht="27" hidden="1" outlineLevel="2">
      <c r="A167" s="106">
        <f t="shared" si="5"/>
        <v>4</v>
      </c>
      <c r="B167" s="139" t="s">
        <v>157</v>
      </c>
      <c r="C167" s="139" t="s">
        <v>160</v>
      </c>
      <c r="D167" s="135">
        <v>69847.600000000006</v>
      </c>
      <c r="E167" s="140">
        <v>27443.401099999999</v>
      </c>
      <c r="F167" s="135">
        <v>448802.08</v>
      </c>
      <c r="G167" s="144">
        <v>176355.86600000001</v>
      </c>
    </row>
    <row r="168" spans="1:7" s="112" customFormat="1" ht="18" hidden="1" customHeight="1" outlineLevel="2">
      <c r="A168" s="106">
        <f t="shared" si="5"/>
        <v>5</v>
      </c>
      <c r="B168" s="139" t="s">
        <v>157</v>
      </c>
      <c r="C168" s="139" t="s">
        <v>161</v>
      </c>
      <c r="D168" s="135">
        <v>61236.270000000004</v>
      </c>
      <c r="E168" s="140">
        <v>24370.291499999999</v>
      </c>
      <c r="F168" s="135">
        <v>343805</v>
      </c>
      <c r="G168" s="144">
        <v>136796.24300000002</v>
      </c>
    </row>
    <row r="169" spans="1:7" s="112" customFormat="1" ht="18" hidden="1" customHeight="1" outlineLevel="2">
      <c r="A169" s="106">
        <f t="shared" si="5"/>
        <v>6</v>
      </c>
      <c r="B169" s="139" t="s">
        <v>157</v>
      </c>
      <c r="C169" s="139" t="s">
        <v>162</v>
      </c>
      <c r="D169" s="135">
        <v>56544.99</v>
      </c>
      <c r="E169" s="140">
        <v>22515.039400000001</v>
      </c>
      <c r="F169" s="135">
        <v>1116863.02</v>
      </c>
      <c r="G169" s="144">
        <v>444387.55969999998</v>
      </c>
    </row>
    <row r="170" spans="1:7" s="112" customFormat="1" ht="27" hidden="1" outlineLevel="2">
      <c r="A170" s="106">
        <f t="shared" si="5"/>
        <v>7</v>
      </c>
      <c r="B170" s="139" t="s">
        <v>157</v>
      </c>
      <c r="C170" s="139" t="s">
        <v>163</v>
      </c>
      <c r="D170" s="135">
        <v>151605.10999999999</v>
      </c>
      <c r="E170" s="140">
        <v>60340.866099999999</v>
      </c>
      <c r="F170" s="135">
        <v>481273.89</v>
      </c>
      <c r="G170" s="144">
        <v>191493.60810000001</v>
      </c>
    </row>
    <row r="171" spans="1:7" s="113" customFormat="1" ht="19.5" customHeight="1" outlineLevel="1" collapsed="1">
      <c r="A171" s="142" t="s">
        <v>164</v>
      </c>
      <c r="B171" s="165" t="s">
        <v>165</v>
      </c>
      <c r="C171" s="165"/>
      <c r="D171" s="137">
        <f>_xlfn.AGGREGATE(9,6,D172:D178)</f>
        <v>3965940.75</v>
      </c>
      <c r="E171" s="138">
        <f>_xlfn.AGGREGATE(9,6,E172:E178)</f>
        <v>1558099.4120999998</v>
      </c>
      <c r="F171" s="137">
        <f>_xlfn.AGGREGATE(9,6,F172:F178)</f>
        <v>4926080</v>
      </c>
      <c r="G171" s="143">
        <f>_xlfn.AGGREGATE(9,6,G172:G178)</f>
        <v>1950170.298</v>
      </c>
    </row>
    <row r="172" spans="1:7" s="112" customFormat="1" ht="27" hidden="1" outlineLevel="2">
      <c r="A172" s="106">
        <v>1</v>
      </c>
      <c r="B172" s="139" t="s">
        <v>166</v>
      </c>
      <c r="C172" s="139" t="s">
        <v>160</v>
      </c>
      <c r="D172" s="135">
        <v>6880.23</v>
      </c>
      <c r="E172" s="140">
        <v>2680.5605</v>
      </c>
      <c r="F172" s="135">
        <v>333520</v>
      </c>
      <c r="G172" s="144">
        <v>129937.7194</v>
      </c>
    </row>
    <row r="173" spans="1:7" s="112" customFormat="1" ht="27" hidden="1" outlineLevel="2">
      <c r="A173" s="106">
        <f t="shared" si="5"/>
        <v>2</v>
      </c>
      <c r="B173" s="139" t="s">
        <v>166</v>
      </c>
      <c r="C173" s="139" t="s">
        <v>167</v>
      </c>
      <c r="D173" s="135">
        <v>73336.600000000006</v>
      </c>
      <c r="E173" s="140">
        <v>29236.499500000002</v>
      </c>
      <c r="F173" s="135">
        <v>666660</v>
      </c>
      <c r="G173" s="144">
        <v>265310.6802</v>
      </c>
    </row>
    <row r="174" spans="1:7" s="112" customFormat="1" ht="21" hidden="1" customHeight="1" outlineLevel="2">
      <c r="A174" s="106">
        <f t="shared" si="5"/>
        <v>3</v>
      </c>
      <c r="B174" s="139" t="s">
        <v>166</v>
      </c>
      <c r="C174" s="139" t="s">
        <v>161</v>
      </c>
      <c r="D174" s="135">
        <v>186305.55</v>
      </c>
      <c r="E174" s="140">
        <v>74356.559500000003</v>
      </c>
      <c r="F174" s="135">
        <v>933200</v>
      </c>
      <c r="G174" s="144">
        <v>372024.84600000002</v>
      </c>
    </row>
    <row r="175" spans="1:7" s="112" customFormat="1" ht="21.75" hidden="1" customHeight="1" outlineLevel="2">
      <c r="A175" s="106">
        <f t="shared" si="5"/>
        <v>4</v>
      </c>
      <c r="B175" s="139" t="s">
        <v>166</v>
      </c>
      <c r="C175" s="139" t="s">
        <v>162</v>
      </c>
      <c r="D175" s="135">
        <v>386805</v>
      </c>
      <c r="E175" s="140">
        <v>152054.3627</v>
      </c>
      <c r="F175" s="135">
        <v>1332120</v>
      </c>
      <c r="G175" s="144">
        <v>523796.24459999998</v>
      </c>
    </row>
    <row r="176" spans="1:7" s="112" customFormat="1" ht="27" hidden="1" outlineLevel="2">
      <c r="A176" s="106">
        <f t="shared" si="5"/>
        <v>5</v>
      </c>
      <c r="B176" s="139" t="s">
        <v>166</v>
      </c>
      <c r="C176" s="139" t="s">
        <v>168</v>
      </c>
      <c r="D176" s="135">
        <v>700557.6399999999</v>
      </c>
      <c r="E176" s="140">
        <v>278178.98439999996</v>
      </c>
      <c r="F176" s="135">
        <v>1660580</v>
      </c>
      <c r="G176" s="144">
        <v>659100.80779999995</v>
      </c>
    </row>
    <row r="177" spans="1:7" s="112" customFormat="1" ht="27" hidden="1" outlineLevel="2">
      <c r="A177" s="106">
        <f t="shared" si="5"/>
        <v>6</v>
      </c>
      <c r="B177" s="139" t="s">
        <v>166</v>
      </c>
      <c r="C177" s="139" t="s">
        <v>426</v>
      </c>
      <c r="D177" s="135">
        <v>2482153.83</v>
      </c>
      <c r="E177" s="140">
        <v>969949.94550000003</v>
      </c>
      <c r="F177" s="135">
        <v>0</v>
      </c>
      <c r="G177" s="144">
        <v>0</v>
      </c>
    </row>
    <row r="178" spans="1:7" s="112" customFormat="1" ht="27" hidden="1" outlineLevel="2">
      <c r="A178" s="106">
        <f t="shared" si="5"/>
        <v>7</v>
      </c>
      <c r="B178" s="139" t="s">
        <v>166</v>
      </c>
      <c r="C178" s="139" t="s">
        <v>464</v>
      </c>
      <c r="D178" s="135">
        <v>129901.9</v>
      </c>
      <c r="E178" s="140">
        <v>51642.5</v>
      </c>
      <c r="F178" s="135">
        <v>0</v>
      </c>
      <c r="G178" s="144">
        <v>0</v>
      </c>
    </row>
    <row r="179" spans="1:7" s="113" customFormat="1" ht="23.25" customHeight="1" outlineLevel="1" collapsed="1">
      <c r="A179" s="142" t="s">
        <v>169</v>
      </c>
      <c r="B179" s="165" t="s">
        <v>170</v>
      </c>
      <c r="C179" s="165"/>
      <c r="D179" s="137">
        <f>_xlfn.AGGREGATE(9,6,D180:D203)</f>
        <v>40788038.789999999</v>
      </c>
      <c r="E179" s="138">
        <f>_xlfn.AGGREGATE(9,6,E180:E203)</f>
        <v>16000450.955500001</v>
      </c>
      <c r="F179" s="137">
        <f>_xlfn.AGGREGATE(9,6,F180:F203)</f>
        <v>52227994.809999987</v>
      </c>
      <c r="G179" s="143">
        <f>_xlfn.AGGREGATE(9,6,G180:G203)</f>
        <v>20477578.490200002</v>
      </c>
    </row>
    <row r="180" spans="1:7" s="112" customFormat="1" ht="21.75" hidden="1" customHeight="1" outlineLevel="2">
      <c r="A180" s="106">
        <v>1</v>
      </c>
      <c r="B180" s="139" t="s">
        <v>171</v>
      </c>
      <c r="C180" s="139" t="s">
        <v>172</v>
      </c>
      <c r="D180" s="135">
        <v>515886.93</v>
      </c>
      <c r="E180" s="140">
        <v>205443.32</v>
      </c>
      <c r="F180" s="135">
        <v>1099479.67</v>
      </c>
      <c r="G180" s="144">
        <v>437482.65650000004</v>
      </c>
    </row>
    <row r="181" spans="1:7" s="112" customFormat="1" ht="27" hidden="1" outlineLevel="2">
      <c r="A181" s="106">
        <v>2</v>
      </c>
      <c r="B181" s="139" t="s">
        <v>171</v>
      </c>
      <c r="C181" s="139" t="s">
        <v>173</v>
      </c>
      <c r="D181" s="135">
        <v>610644.92999999993</v>
      </c>
      <c r="E181" s="140">
        <v>243179.10460000002</v>
      </c>
      <c r="F181" s="135">
        <v>1301429.96</v>
      </c>
      <c r="G181" s="144">
        <v>517838.62109999999</v>
      </c>
    </row>
    <row r="182" spans="1:7" s="112" customFormat="1" hidden="1" outlineLevel="2">
      <c r="A182" s="106">
        <v>3</v>
      </c>
      <c r="B182" s="139" t="s">
        <v>171</v>
      </c>
      <c r="C182" s="139" t="s">
        <v>174</v>
      </c>
      <c r="D182" s="135">
        <v>279351.05000000005</v>
      </c>
      <c r="E182" s="140">
        <v>111246.87179999999</v>
      </c>
      <c r="F182" s="135">
        <v>595364.37</v>
      </c>
      <c r="G182" s="144">
        <v>236895.3181</v>
      </c>
    </row>
    <row r="183" spans="1:7" s="112" customFormat="1" ht="21" hidden="1" customHeight="1" outlineLevel="2">
      <c r="A183" s="106">
        <v>4</v>
      </c>
      <c r="B183" s="139" t="s">
        <v>171</v>
      </c>
      <c r="C183" s="139" t="s">
        <v>175</v>
      </c>
      <c r="D183" s="135">
        <v>627408.94999999995</v>
      </c>
      <c r="E183" s="140">
        <v>249799.88809999998</v>
      </c>
      <c r="F183" s="135">
        <v>2466333.0699999998</v>
      </c>
      <c r="G183" s="144">
        <v>981339.33159999992</v>
      </c>
    </row>
    <row r="184" spans="1:7" s="112" customFormat="1" ht="20.25" hidden="1" customHeight="1" outlineLevel="2">
      <c r="A184" s="106">
        <v>5</v>
      </c>
      <c r="B184" s="139" t="s">
        <v>171</v>
      </c>
      <c r="C184" s="139" t="s">
        <v>176</v>
      </c>
      <c r="D184" s="135">
        <v>474797.70999999996</v>
      </c>
      <c r="E184" s="140">
        <v>189038.06410000002</v>
      </c>
      <c r="F184" s="135">
        <v>1795152.25</v>
      </c>
      <c r="G184" s="144">
        <v>714280.45570000005</v>
      </c>
    </row>
    <row r="185" spans="1:7" s="112" customFormat="1" ht="27" hidden="1" outlineLevel="2">
      <c r="A185" s="106">
        <v>6</v>
      </c>
      <c r="B185" s="139" t="s">
        <v>171</v>
      </c>
      <c r="C185" s="139" t="s">
        <v>177</v>
      </c>
      <c r="D185" s="135">
        <v>988445.8600000001</v>
      </c>
      <c r="E185" s="140">
        <v>392271.02899999998</v>
      </c>
      <c r="F185" s="135">
        <v>2129397.42</v>
      </c>
      <c r="G185" s="144">
        <v>845243.05050000001</v>
      </c>
    </row>
    <row r="186" spans="1:7" s="101" customFormat="1" ht="27" hidden="1" outlineLevel="2">
      <c r="A186" s="106">
        <v>7</v>
      </c>
      <c r="B186" s="139" t="s">
        <v>171</v>
      </c>
      <c r="C186" s="139" t="s">
        <v>178</v>
      </c>
      <c r="D186" s="135">
        <v>5341086.8800000008</v>
      </c>
      <c r="E186" s="140">
        <v>2094002.8847999999</v>
      </c>
      <c r="F186" s="135">
        <v>8405721.5899999999</v>
      </c>
      <c r="G186" s="144">
        <v>3295033.6064999998</v>
      </c>
    </row>
    <row r="187" spans="1:7" s="101" customFormat="1" ht="27" hidden="1" outlineLevel="2">
      <c r="A187" s="106">
        <v>8</v>
      </c>
      <c r="B187" s="139" t="s">
        <v>171</v>
      </c>
      <c r="C187" s="139" t="s">
        <v>179</v>
      </c>
      <c r="D187" s="135">
        <v>720075.7</v>
      </c>
      <c r="E187" s="140">
        <v>286923.26140000002</v>
      </c>
      <c r="F187" s="135">
        <v>1480345.44</v>
      </c>
      <c r="G187" s="144">
        <v>590124.50520000001</v>
      </c>
    </row>
    <row r="188" spans="1:7" s="101" customFormat="1" ht="27" hidden="1" outlineLevel="2">
      <c r="A188" s="106">
        <v>9</v>
      </c>
      <c r="B188" s="139" t="s">
        <v>171</v>
      </c>
      <c r="C188" s="139" t="s">
        <v>180</v>
      </c>
      <c r="D188" s="135">
        <v>678576.85000000009</v>
      </c>
      <c r="E188" s="140">
        <v>270211.73509999999</v>
      </c>
      <c r="F188" s="135">
        <v>1427055.31</v>
      </c>
      <c r="G188" s="144">
        <v>567824.91299999994</v>
      </c>
    </row>
    <row r="189" spans="1:7" s="101" customFormat="1" ht="27" hidden="1" outlineLevel="2">
      <c r="A189" s="106">
        <v>10</v>
      </c>
      <c r="B189" s="139" t="s">
        <v>171</v>
      </c>
      <c r="C189" s="139" t="s">
        <v>181</v>
      </c>
      <c r="D189" s="135">
        <v>301127.57</v>
      </c>
      <c r="E189" s="140">
        <v>119932.4887</v>
      </c>
      <c r="F189" s="135">
        <v>1078801.7</v>
      </c>
      <c r="G189" s="144">
        <v>429361.21539999999</v>
      </c>
    </row>
    <row r="190" spans="1:7" s="101" customFormat="1" ht="27" hidden="1" outlineLevel="2">
      <c r="A190" s="106">
        <v>11</v>
      </c>
      <c r="B190" s="139" t="s">
        <v>171</v>
      </c>
      <c r="C190" s="139" t="s">
        <v>315</v>
      </c>
      <c r="D190" s="135">
        <v>4202954.71</v>
      </c>
      <c r="E190" s="140">
        <v>1637645.5441999999</v>
      </c>
      <c r="F190" s="135">
        <v>3792573.23</v>
      </c>
      <c r="G190" s="144">
        <v>1477741.1625000001</v>
      </c>
    </row>
    <row r="191" spans="1:7" s="101" customFormat="1" ht="21.75" hidden="1" customHeight="1" outlineLevel="2">
      <c r="A191" s="106">
        <v>12</v>
      </c>
      <c r="B191" s="139" t="s">
        <v>171</v>
      </c>
      <c r="C191" s="139" t="s">
        <v>349</v>
      </c>
      <c r="D191" s="135">
        <v>556890.37</v>
      </c>
      <c r="E191" s="140">
        <v>216962.00229999999</v>
      </c>
      <c r="F191" s="135">
        <v>1191147.31</v>
      </c>
      <c r="G191" s="144">
        <v>464064.9045</v>
      </c>
    </row>
    <row r="192" spans="1:7" s="101" customFormat="1" ht="27" hidden="1" outlineLevel="2">
      <c r="A192" s="106">
        <v>13</v>
      </c>
      <c r="B192" s="139" t="s">
        <v>171</v>
      </c>
      <c r="C192" s="139" t="s">
        <v>182</v>
      </c>
      <c r="D192" s="135">
        <v>918276.41999999993</v>
      </c>
      <c r="E192" s="140">
        <v>357756.40659999999</v>
      </c>
      <c r="F192" s="135">
        <v>2129527.2199999997</v>
      </c>
      <c r="G192" s="144">
        <v>829652.92180000001</v>
      </c>
    </row>
    <row r="193" spans="1:7" s="101" customFormat="1" ht="19.5" hidden="1" customHeight="1" outlineLevel="2">
      <c r="A193" s="106">
        <v>14</v>
      </c>
      <c r="B193" s="139" t="s">
        <v>171</v>
      </c>
      <c r="C193" s="139" t="s">
        <v>350</v>
      </c>
      <c r="D193" s="135">
        <v>1618761.56</v>
      </c>
      <c r="E193" s="140">
        <v>630661.80920000002</v>
      </c>
      <c r="F193" s="135">
        <v>4240219.1400000006</v>
      </c>
      <c r="G193" s="144">
        <v>1651967.7069999999</v>
      </c>
    </row>
    <row r="194" spans="1:7" s="101" customFormat="1" ht="27" hidden="1" outlineLevel="2">
      <c r="A194" s="106">
        <v>15</v>
      </c>
      <c r="B194" s="139" t="s">
        <v>171</v>
      </c>
      <c r="C194" s="139" t="s">
        <v>183</v>
      </c>
      <c r="D194" s="135">
        <v>4884517.25</v>
      </c>
      <c r="E194" s="140">
        <v>1902981.9304</v>
      </c>
      <c r="F194" s="135">
        <v>0</v>
      </c>
      <c r="G194" s="144">
        <v>0</v>
      </c>
    </row>
    <row r="195" spans="1:7" s="101" customFormat="1" ht="40.5" hidden="1" outlineLevel="2">
      <c r="A195" s="106">
        <v>16</v>
      </c>
      <c r="B195" s="139" t="s">
        <v>171</v>
      </c>
      <c r="C195" s="139" t="s">
        <v>314</v>
      </c>
      <c r="D195" s="135">
        <v>1874592.2799999998</v>
      </c>
      <c r="E195" s="140">
        <v>730293.97970000003</v>
      </c>
      <c r="F195" s="135">
        <v>0</v>
      </c>
      <c r="G195" s="144">
        <v>0</v>
      </c>
    </row>
    <row r="196" spans="1:7" s="101" customFormat="1" ht="27" hidden="1" outlineLevel="2">
      <c r="A196" s="106">
        <v>17</v>
      </c>
      <c r="B196" s="139" t="s">
        <v>171</v>
      </c>
      <c r="C196" s="139" t="s">
        <v>184</v>
      </c>
      <c r="D196" s="135">
        <v>3404069.54</v>
      </c>
      <c r="E196" s="140">
        <v>1326210.2871999999</v>
      </c>
      <c r="F196" s="135">
        <v>7500000</v>
      </c>
      <c r="G196" s="144">
        <v>2921962.5</v>
      </c>
    </row>
    <row r="197" spans="1:7" s="101" customFormat="1" ht="27" hidden="1" outlineLevel="2">
      <c r="A197" s="106">
        <v>18</v>
      </c>
      <c r="B197" s="139" t="s">
        <v>171</v>
      </c>
      <c r="C197" s="139" t="s">
        <v>185</v>
      </c>
      <c r="D197" s="135">
        <v>1721605.5899999999</v>
      </c>
      <c r="E197" s="140">
        <v>670729.66779999994</v>
      </c>
      <c r="F197" s="135">
        <v>3333333.34</v>
      </c>
      <c r="G197" s="144">
        <v>1298650.0025999998</v>
      </c>
    </row>
    <row r="198" spans="1:7" s="101" customFormat="1" ht="36.75" hidden="1" customHeight="1" outlineLevel="2">
      <c r="A198" s="106">
        <v>19</v>
      </c>
      <c r="B198" s="139" t="s">
        <v>171</v>
      </c>
      <c r="C198" s="139" t="s">
        <v>186</v>
      </c>
      <c r="D198" s="135">
        <v>2543145.65</v>
      </c>
      <c r="E198" s="140">
        <v>990927.03399999999</v>
      </c>
      <c r="F198" s="135">
        <v>4166666.66</v>
      </c>
      <c r="G198" s="144">
        <v>1623520.8307</v>
      </c>
    </row>
    <row r="199" spans="1:7" s="101" customFormat="1" ht="35.25" hidden="1" customHeight="1" outlineLevel="2">
      <c r="A199" s="106">
        <v>20</v>
      </c>
      <c r="B199" s="139" t="s">
        <v>171</v>
      </c>
      <c r="C199" s="139" t="s">
        <v>187</v>
      </c>
      <c r="D199" s="135">
        <v>1589014.01</v>
      </c>
      <c r="E199" s="140">
        <v>618728.24610000011</v>
      </c>
      <c r="F199" s="135">
        <v>3278261.4699999997</v>
      </c>
      <c r="G199" s="144">
        <v>1276417.0764000001</v>
      </c>
    </row>
    <row r="200" spans="1:7" s="101" customFormat="1" ht="31.5" hidden="1" customHeight="1" outlineLevel="2">
      <c r="A200" s="106">
        <v>21</v>
      </c>
      <c r="B200" s="139" t="s">
        <v>171</v>
      </c>
      <c r="C200" s="139" t="s">
        <v>188</v>
      </c>
      <c r="D200" s="135">
        <v>396100.02</v>
      </c>
      <c r="E200" s="140">
        <v>154232.91940000001</v>
      </c>
      <c r="F200" s="135">
        <v>817185.65999999992</v>
      </c>
      <c r="G200" s="144">
        <v>318177.71110000001</v>
      </c>
    </row>
    <row r="201" spans="1:7" s="101" customFormat="1" ht="43.5" hidden="1" customHeight="1" outlineLevel="2">
      <c r="A201" s="106">
        <v>22</v>
      </c>
      <c r="B201" s="139" t="s">
        <v>171</v>
      </c>
      <c r="C201" s="139" t="s">
        <v>439</v>
      </c>
      <c r="D201" s="135">
        <v>6363111.7800000003</v>
      </c>
      <c r="E201" s="140">
        <v>2532364.7759999996</v>
      </c>
      <c r="F201" s="135">
        <v>0</v>
      </c>
      <c r="G201" s="144">
        <v>0</v>
      </c>
    </row>
    <row r="202" spans="1:7" s="101" customFormat="1" ht="30.75" hidden="1" customHeight="1" outlineLevel="2">
      <c r="A202" s="106">
        <v>23</v>
      </c>
      <c r="B202" s="139" t="s">
        <v>171</v>
      </c>
      <c r="C202" s="139" t="s">
        <v>440</v>
      </c>
      <c r="D202" s="135">
        <v>131518.14000000001</v>
      </c>
      <c r="E202" s="140">
        <v>51029.036800000002</v>
      </c>
      <c r="F202" s="135">
        <v>0</v>
      </c>
      <c r="G202" s="144">
        <v>0</v>
      </c>
    </row>
    <row r="203" spans="1:7" s="101" customFormat="1" ht="24.75" hidden="1" customHeight="1" outlineLevel="2">
      <c r="A203" s="106">
        <v>24</v>
      </c>
      <c r="B203" s="139" t="s">
        <v>171</v>
      </c>
      <c r="C203" s="139" t="s">
        <v>441</v>
      </c>
      <c r="D203" s="135">
        <v>46079.040000000001</v>
      </c>
      <c r="E203" s="140">
        <v>17878.6682</v>
      </c>
      <c r="F203" s="135">
        <v>0</v>
      </c>
      <c r="G203" s="144">
        <v>0</v>
      </c>
    </row>
    <row r="204" spans="1:7" s="111" customFormat="1" ht="19.5" customHeight="1" outlineLevel="1" collapsed="1">
      <c r="A204" s="142" t="s">
        <v>189</v>
      </c>
      <c r="B204" s="165" t="s">
        <v>190</v>
      </c>
      <c r="C204" s="165"/>
      <c r="D204" s="137">
        <f>_xlfn.AGGREGATE(9,6,D205:D206)</f>
        <v>13625435.66</v>
      </c>
      <c r="E204" s="138">
        <f>_xlfn.AGGREGATE(9,6,E205:E206)</f>
        <v>5354126.7719999999</v>
      </c>
      <c r="F204" s="137">
        <f>_xlfn.AGGREGATE(9,6,F205:F206)</f>
        <v>153368119.76000002</v>
      </c>
      <c r="G204" s="143">
        <f>_xlfn.AGGREGATE(9,6,G205:G206)</f>
        <v>60249476.695</v>
      </c>
    </row>
    <row r="205" spans="1:7" s="101" customFormat="1" ht="20.25" hidden="1" customHeight="1" outlineLevel="2">
      <c r="A205" s="106">
        <v>1</v>
      </c>
      <c r="B205" s="139" t="s">
        <v>191</v>
      </c>
      <c r="C205" s="139" t="s">
        <v>192</v>
      </c>
      <c r="D205" s="135">
        <v>10069047.560000001</v>
      </c>
      <c r="E205" s="140">
        <v>3959955.4239499997</v>
      </c>
      <c r="F205" s="135">
        <v>153368119.76000002</v>
      </c>
      <c r="G205" s="144">
        <v>60249476.695</v>
      </c>
    </row>
    <row r="206" spans="1:7" s="101" customFormat="1" ht="20.25" hidden="1" customHeight="1" outlineLevel="2">
      <c r="A206" s="106">
        <f t="shared" ref="A206:A213" si="6">A205+1</f>
        <v>2</v>
      </c>
      <c r="B206" s="139" t="s">
        <v>191</v>
      </c>
      <c r="C206" s="139" t="s">
        <v>193</v>
      </c>
      <c r="D206" s="135">
        <v>3556388.1</v>
      </c>
      <c r="E206" s="140">
        <v>1394171.3480500001</v>
      </c>
      <c r="F206" s="135">
        <v>0</v>
      </c>
      <c r="G206" s="144">
        <v>0</v>
      </c>
    </row>
    <row r="207" spans="1:7" s="111" customFormat="1" ht="21.75" customHeight="1" outlineLevel="1" collapsed="1">
      <c r="A207" s="142" t="s">
        <v>194</v>
      </c>
      <c r="B207" s="165" t="s">
        <v>195</v>
      </c>
      <c r="C207" s="165"/>
      <c r="D207" s="137">
        <f>_xlfn.AGGREGATE(9,6,D208:D209)</f>
        <v>2333629.4500000002</v>
      </c>
      <c r="E207" s="138">
        <f>_xlfn.AGGREGATE(9,6,E208:E209)</f>
        <v>918469.39339999994</v>
      </c>
      <c r="F207" s="137">
        <f>_xlfn.AGGREGATE(9,6,F208:F209)</f>
        <v>0</v>
      </c>
      <c r="G207" s="143">
        <f>_xlfn.AGGREGATE(9,6,G208:G209)</f>
        <v>0</v>
      </c>
    </row>
    <row r="208" spans="1:7" s="101" customFormat="1" ht="27" hidden="1" outlineLevel="2">
      <c r="A208" s="106">
        <v>1</v>
      </c>
      <c r="B208" s="139" t="s">
        <v>196</v>
      </c>
      <c r="C208" s="139" t="s">
        <v>197</v>
      </c>
      <c r="D208" s="135">
        <v>1041441.09</v>
      </c>
      <c r="E208" s="140">
        <v>405974.56640000001</v>
      </c>
      <c r="F208" s="135">
        <v>0</v>
      </c>
      <c r="G208" s="144">
        <v>0</v>
      </c>
    </row>
    <row r="209" spans="1:7" s="101" customFormat="1" ht="27" hidden="1" outlineLevel="2">
      <c r="A209" s="106">
        <f t="shared" si="6"/>
        <v>2</v>
      </c>
      <c r="B209" s="139" t="s">
        <v>196</v>
      </c>
      <c r="C209" s="139" t="s">
        <v>198</v>
      </c>
      <c r="D209" s="135">
        <v>1292188.3600000001</v>
      </c>
      <c r="E209" s="140">
        <v>512494.82699999999</v>
      </c>
      <c r="F209" s="135">
        <v>0</v>
      </c>
      <c r="G209" s="144">
        <v>0</v>
      </c>
    </row>
    <row r="210" spans="1:7" s="111" customFormat="1" ht="30" customHeight="1" outlineLevel="1" collapsed="1">
      <c r="A210" s="142" t="s">
        <v>199</v>
      </c>
      <c r="B210" s="165" t="s">
        <v>200</v>
      </c>
      <c r="C210" s="165"/>
      <c r="D210" s="137">
        <f>_xlfn.AGGREGATE(9,6,D211:D213)</f>
        <v>7663420.79</v>
      </c>
      <c r="E210" s="138">
        <f>_xlfn.AGGREGATE(9,6,E211:E213)</f>
        <v>2992075.2737999996</v>
      </c>
      <c r="F210" s="137">
        <f>_xlfn.AGGREGATE(9,6,F211:F213)</f>
        <v>2866735.2199999997</v>
      </c>
      <c r="G210" s="143">
        <f>_xlfn.AGGREGATE(9,6,G211:G213)</f>
        <v>1134437.5888999999</v>
      </c>
    </row>
    <row r="211" spans="1:7" s="101" customFormat="1" ht="27" hidden="1" outlineLevel="2">
      <c r="A211" s="106">
        <v>1</v>
      </c>
      <c r="B211" s="139" t="s">
        <v>201</v>
      </c>
      <c r="C211" s="139" t="s">
        <v>202</v>
      </c>
      <c r="D211" s="135">
        <v>445087.44999999995</v>
      </c>
      <c r="E211" s="140">
        <v>176177.37109999999</v>
      </c>
      <c r="F211" s="135">
        <v>2866735.2199999997</v>
      </c>
      <c r="G211" s="144">
        <v>1134437.5888999999</v>
      </c>
    </row>
    <row r="212" spans="1:7" s="101" customFormat="1" hidden="1" outlineLevel="2">
      <c r="A212" s="106">
        <f t="shared" si="6"/>
        <v>2</v>
      </c>
      <c r="B212" s="139" t="s">
        <v>201</v>
      </c>
      <c r="C212" s="139" t="s">
        <v>203</v>
      </c>
      <c r="D212" s="135">
        <v>813333.34</v>
      </c>
      <c r="E212" s="140">
        <v>320542.8027</v>
      </c>
      <c r="F212" s="135">
        <v>0</v>
      </c>
      <c r="G212" s="144">
        <v>0</v>
      </c>
    </row>
    <row r="213" spans="1:7" s="101" customFormat="1" ht="19.5" hidden="1" customHeight="1" outlineLevel="2">
      <c r="A213" s="106">
        <f t="shared" si="6"/>
        <v>3</v>
      </c>
      <c r="B213" s="139" t="s">
        <v>201</v>
      </c>
      <c r="C213" s="139" t="s">
        <v>204</v>
      </c>
      <c r="D213" s="135">
        <v>6405000</v>
      </c>
      <c r="E213" s="140">
        <v>2495355.0999999996</v>
      </c>
      <c r="F213" s="135">
        <v>0</v>
      </c>
      <c r="G213" s="144">
        <v>0</v>
      </c>
    </row>
    <row r="214" spans="1:7" s="105" customFormat="1" ht="18.75" customHeight="1">
      <c r="A214" s="145"/>
      <c r="B214" s="170" t="s">
        <v>205</v>
      </c>
      <c r="C214" s="170"/>
      <c r="D214" s="133">
        <f>D216+D239+D243+D250+D254+D258+D260</f>
        <v>22275839.439999998</v>
      </c>
      <c r="E214" s="134">
        <f>E216+E239+E243+E250+E254+E258+E260</f>
        <v>8761400.4300999995</v>
      </c>
      <c r="F214" s="133">
        <f>F216+F239+F243+F250+F254+F258+F260</f>
        <v>94309110.679999977</v>
      </c>
      <c r="G214" s="141">
        <f>G216+G239+G243+G250+G254+G258+G260</f>
        <v>37335434.667100005</v>
      </c>
    </row>
    <row r="215" spans="1:7" s="101" customFormat="1" outlineLevel="1">
      <c r="A215" s="106"/>
      <c r="B215" s="171" t="s">
        <v>10</v>
      </c>
      <c r="C215" s="172"/>
      <c r="D215" s="107"/>
      <c r="E215" s="108"/>
      <c r="F215" s="107"/>
      <c r="G215" s="109"/>
    </row>
    <row r="216" spans="1:7" s="111" customFormat="1" ht="21" customHeight="1" outlineLevel="1" collapsed="1">
      <c r="A216" s="142" t="s">
        <v>11</v>
      </c>
      <c r="B216" s="166" t="s">
        <v>206</v>
      </c>
      <c r="C216" s="166"/>
      <c r="D216" s="137">
        <f>_xlfn.AGGREGATE(9,6,D217:D238)</f>
        <v>6222565.71</v>
      </c>
      <c r="E216" s="138">
        <f>_xlfn.AGGREGATE(9,6,E217:E238)</f>
        <v>2434329.6807999997</v>
      </c>
      <c r="F216" s="137">
        <f>_xlfn.AGGREGATE(9,6,F217:F238)</f>
        <v>32227740.579999998</v>
      </c>
      <c r="G216" s="143">
        <f>_xlfn.AGGREGATE(9,6,G217:G238)</f>
        <v>12645184.119200001</v>
      </c>
    </row>
    <row r="217" spans="1:7" s="101" customFormat="1" ht="27" hidden="1" outlineLevel="2">
      <c r="A217" s="106">
        <v>1</v>
      </c>
      <c r="B217" s="139" t="s">
        <v>207</v>
      </c>
      <c r="C217" s="139" t="s">
        <v>208</v>
      </c>
      <c r="D217" s="135">
        <v>48820.03</v>
      </c>
      <c r="E217" s="140">
        <v>19239.494500000001</v>
      </c>
      <c r="F217" s="135">
        <v>473290.44</v>
      </c>
      <c r="G217" s="144">
        <v>186553.06280000001</v>
      </c>
    </row>
    <row r="218" spans="1:7" s="101" customFormat="1" ht="27" hidden="1" outlineLevel="2">
      <c r="A218" s="106">
        <f t="shared" ref="A218:A238" si="7">A217+1</f>
        <v>2</v>
      </c>
      <c r="B218" s="139" t="s">
        <v>207</v>
      </c>
      <c r="C218" s="139" t="s">
        <v>209</v>
      </c>
      <c r="D218" s="135">
        <v>25222.43</v>
      </c>
      <c r="E218" s="140">
        <v>9940.3267000000014</v>
      </c>
      <c r="F218" s="135">
        <v>188669.31</v>
      </c>
      <c r="G218" s="144">
        <v>74366.254400000005</v>
      </c>
    </row>
    <row r="219" spans="1:7" s="101" customFormat="1" ht="27" hidden="1" outlineLevel="2">
      <c r="A219" s="106">
        <f t="shared" si="7"/>
        <v>3</v>
      </c>
      <c r="B219" s="139" t="s">
        <v>207</v>
      </c>
      <c r="C219" s="139" t="s">
        <v>210</v>
      </c>
      <c r="D219" s="135">
        <v>54717.130000000005</v>
      </c>
      <c r="E219" s="140">
        <v>21563.756099999999</v>
      </c>
      <c r="F219" s="135">
        <v>493774.53</v>
      </c>
      <c r="G219" s="144">
        <v>194627.1084</v>
      </c>
    </row>
    <row r="220" spans="1:7" s="101" customFormat="1" ht="27" hidden="1" outlineLevel="2">
      <c r="A220" s="106">
        <f t="shared" si="7"/>
        <v>4</v>
      </c>
      <c r="B220" s="139" t="s">
        <v>207</v>
      </c>
      <c r="C220" s="139" t="s">
        <v>211</v>
      </c>
      <c r="D220" s="135">
        <v>24524.54</v>
      </c>
      <c r="E220" s="140">
        <v>9665.4226999999992</v>
      </c>
      <c r="F220" s="135">
        <v>164470.84</v>
      </c>
      <c r="G220" s="144">
        <v>64828.14</v>
      </c>
    </row>
    <row r="221" spans="1:7" s="101" customFormat="1" ht="40.5" hidden="1" outlineLevel="2">
      <c r="A221" s="106">
        <f t="shared" si="7"/>
        <v>5</v>
      </c>
      <c r="B221" s="139" t="s">
        <v>207</v>
      </c>
      <c r="C221" s="139" t="s">
        <v>212</v>
      </c>
      <c r="D221" s="135">
        <v>10653.3</v>
      </c>
      <c r="E221" s="140">
        <v>4198.4655000000002</v>
      </c>
      <c r="F221" s="135">
        <v>89483.170000000013</v>
      </c>
      <c r="G221" s="144">
        <v>35270.854999999996</v>
      </c>
    </row>
    <row r="222" spans="1:7" s="101" customFormat="1" ht="54" hidden="1" outlineLevel="2">
      <c r="A222" s="106">
        <f t="shared" si="7"/>
        <v>6</v>
      </c>
      <c r="B222" s="139" t="s">
        <v>207</v>
      </c>
      <c r="C222" s="139" t="s">
        <v>213</v>
      </c>
      <c r="D222" s="135">
        <v>47084.619999999995</v>
      </c>
      <c r="E222" s="140">
        <v>18556.345099999999</v>
      </c>
      <c r="F222" s="135">
        <v>353620.19</v>
      </c>
      <c r="G222" s="144">
        <v>139383.60940000002</v>
      </c>
    </row>
    <row r="223" spans="1:7" s="101" customFormat="1" ht="54" hidden="1" outlineLevel="2">
      <c r="A223" s="106">
        <f t="shared" si="7"/>
        <v>7</v>
      </c>
      <c r="B223" s="139" t="s">
        <v>207</v>
      </c>
      <c r="C223" s="139" t="s">
        <v>214</v>
      </c>
      <c r="D223" s="135">
        <v>85011.23</v>
      </c>
      <c r="E223" s="140">
        <v>33504.148499999996</v>
      </c>
      <c r="F223" s="135">
        <v>546127.54</v>
      </c>
      <c r="G223" s="144">
        <v>215262.66999999998</v>
      </c>
    </row>
    <row r="224" spans="1:7" s="101" customFormat="1" ht="54" hidden="1" outlineLevel="2">
      <c r="A224" s="106">
        <f t="shared" si="7"/>
        <v>8</v>
      </c>
      <c r="B224" s="139" t="s">
        <v>207</v>
      </c>
      <c r="C224" s="139" t="s">
        <v>215</v>
      </c>
      <c r="D224" s="135">
        <v>61953.29</v>
      </c>
      <c r="E224" s="140">
        <v>24338.535</v>
      </c>
      <c r="F224" s="135">
        <v>3162900.83</v>
      </c>
      <c r="G224" s="144">
        <v>1246695</v>
      </c>
    </row>
    <row r="225" spans="1:7" s="101" customFormat="1" ht="54" hidden="1" outlineLevel="2">
      <c r="A225" s="106">
        <f t="shared" si="7"/>
        <v>9</v>
      </c>
      <c r="B225" s="139" t="s">
        <v>207</v>
      </c>
      <c r="C225" s="139" t="s">
        <v>216</v>
      </c>
      <c r="D225" s="135">
        <v>160938.63</v>
      </c>
      <c r="E225" s="140">
        <v>63415.371200000001</v>
      </c>
      <c r="F225" s="135">
        <v>3529836.2800000003</v>
      </c>
      <c r="G225" s="144">
        <v>1391326.9793</v>
      </c>
    </row>
    <row r="226" spans="1:7" s="101" customFormat="1" ht="27" hidden="1" outlineLevel="2">
      <c r="A226" s="106">
        <f t="shared" si="7"/>
        <v>10</v>
      </c>
      <c r="B226" s="139" t="s">
        <v>207</v>
      </c>
      <c r="C226" s="139" t="s">
        <v>217</v>
      </c>
      <c r="D226" s="135">
        <v>19652.61</v>
      </c>
      <c r="E226" s="140">
        <v>7745.4048000000003</v>
      </c>
      <c r="F226" s="135">
        <v>122298.83</v>
      </c>
      <c r="G226" s="144">
        <v>48205.54</v>
      </c>
    </row>
    <row r="227" spans="1:7" s="101" customFormat="1" ht="27" hidden="1" outlineLevel="2">
      <c r="A227" s="106">
        <f t="shared" si="7"/>
        <v>11</v>
      </c>
      <c r="B227" s="139" t="s">
        <v>207</v>
      </c>
      <c r="C227" s="139" t="s">
        <v>218</v>
      </c>
      <c r="D227" s="135">
        <v>47849.16</v>
      </c>
      <c r="E227" s="140">
        <v>18858.460599999999</v>
      </c>
      <c r="F227" s="135">
        <v>250923.46</v>
      </c>
      <c r="G227" s="144">
        <v>98904.47</v>
      </c>
    </row>
    <row r="228" spans="1:7" s="101" customFormat="1" ht="27" hidden="1" outlineLevel="2">
      <c r="A228" s="106">
        <f t="shared" si="7"/>
        <v>12</v>
      </c>
      <c r="B228" s="139" t="s">
        <v>207</v>
      </c>
      <c r="C228" s="139" t="s">
        <v>219</v>
      </c>
      <c r="D228" s="135">
        <v>4489.21</v>
      </c>
      <c r="E228" s="140">
        <v>1752.0047</v>
      </c>
      <c r="F228" s="135">
        <v>324999.28000000003</v>
      </c>
      <c r="G228" s="144">
        <v>126837.46799999999</v>
      </c>
    </row>
    <row r="229" spans="1:7" s="101" customFormat="1" ht="27" hidden="1" outlineLevel="2">
      <c r="A229" s="106">
        <f t="shared" si="7"/>
        <v>13</v>
      </c>
      <c r="B229" s="139" t="s">
        <v>207</v>
      </c>
      <c r="C229" s="139" t="s">
        <v>220</v>
      </c>
      <c r="D229" s="135">
        <v>100375.62</v>
      </c>
      <c r="E229" s="140">
        <v>39560.487699999998</v>
      </c>
      <c r="F229" s="135">
        <v>508172.73</v>
      </c>
      <c r="G229" s="144">
        <v>200302.33000000002</v>
      </c>
    </row>
    <row r="230" spans="1:7" s="101" customFormat="1" ht="27" hidden="1" outlineLevel="2">
      <c r="A230" s="106">
        <f t="shared" si="7"/>
        <v>14</v>
      </c>
      <c r="B230" s="139" t="s">
        <v>207</v>
      </c>
      <c r="C230" s="139" t="s">
        <v>221</v>
      </c>
      <c r="D230" s="135">
        <v>424782.52</v>
      </c>
      <c r="E230" s="140">
        <v>167379.1159</v>
      </c>
      <c r="F230" s="135">
        <v>1328418.3500000001</v>
      </c>
      <c r="G230" s="144">
        <v>523611.9</v>
      </c>
    </row>
    <row r="231" spans="1:7" s="101" customFormat="1" ht="27" hidden="1" outlineLevel="2">
      <c r="A231" s="106">
        <f t="shared" si="7"/>
        <v>15</v>
      </c>
      <c r="B231" s="139" t="s">
        <v>207</v>
      </c>
      <c r="C231" s="139" t="s">
        <v>222</v>
      </c>
      <c r="D231" s="135">
        <v>483509.80000000005</v>
      </c>
      <c r="E231" s="140">
        <v>190510.60869999998</v>
      </c>
      <c r="F231" s="135">
        <v>2208744.88</v>
      </c>
      <c r="G231" s="144">
        <v>870607.24</v>
      </c>
    </row>
    <row r="232" spans="1:7" s="101" customFormat="1" ht="27" hidden="1" outlineLevel="2">
      <c r="A232" s="106">
        <f t="shared" si="7"/>
        <v>16</v>
      </c>
      <c r="B232" s="139" t="s">
        <v>207</v>
      </c>
      <c r="C232" s="139" t="s">
        <v>223</v>
      </c>
      <c r="D232" s="135">
        <v>197681.31</v>
      </c>
      <c r="E232" s="140">
        <v>77918.4375</v>
      </c>
      <c r="F232" s="135">
        <v>0</v>
      </c>
      <c r="G232" s="144">
        <v>0</v>
      </c>
    </row>
    <row r="233" spans="1:7" s="101" customFormat="1" ht="27" hidden="1" outlineLevel="2">
      <c r="A233" s="106">
        <f t="shared" si="7"/>
        <v>17</v>
      </c>
      <c r="B233" s="139" t="s">
        <v>207</v>
      </c>
      <c r="C233" s="139" t="s">
        <v>224</v>
      </c>
      <c r="D233" s="135">
        <v>33031.449999999997</v>
      </c>
      <c r="E233" s="140">
        <v>13020.397300000001</v>
      </c>
      <c r="F233" s="135">
        <v>0</v>
      </c>
      <c r="G233" s="144">
        <v>0</v>
      </c>
    </row>
    <row r="234" spans="1:7" s="101" customFormat="1" ht="27" hidden="1" outlineLevel="2">
      <c r="A234" s="106">
        <f t="shared" si="7"/>
        <v>18</v>
      </c>
      <c r="B234" s="139" t="s">
        <v>207</v>
      </c>
      <c r="C234" s="139" t="s">
        <v>225</v>
      </c>
      <c r="D234" s="135">
        <v>218767.31</v>
      </c>
      <c r="E234" s="140">
        <v>86229.737500000003</v>
      </c>
      <c r="F234" s="135">
        <v>0</v>
      </c>
      <c r="G234" s="144">
        <v>0</v>
      </c>
    </row>
    <row r="235" spans="1:7" s="101" customFormat="1" ht="27" hidden="1" outlineLevel="2">
      <c r="A235" s="106">
        <f t="shared" si="7"/>
        <v>19</v>
      </c>
      <c r="B235" s="139" t="s">
        <v>207</v>
      </c>
      <c r="C235" s="139" t="s">
        <v>226</v>
      </c>
      <c r="D235" s="135">
        <v>286275.95</v>
      </c>
      <c r="E235" s="140">
        <v>112567.92939999999</v>
      </c>
      <c r="F235" s="135">
        <v>8309288.8399999999</v>
      </c>
      <c r="G235" s="144">
        <v>3265353.8827</v>
      </c>
    </row>
    <row r="236" spans="1:7" s="101" customFormat="1" ht="27" hidden="1" outlineLevel="2">
      <c r="A236" s="106">
        <f t="shared" si="7"/>
        <v>20</v>
      </c>
      <c r="B236" s="139" t="s">
        <v>207</v>
      </c>
      <c r="C236" s="139" t="s">
        <v>227</v>
      </c>
      <c r="D236" s="135">
        <v>49477.98</v>
      </c>
      <c r="E236" s="140">
        <v>19275.381300000001</v>
      </c>
      <c r="F236" s="135">
        <v>0</v>
      </c>
      <c r="G236" s="144">
        <v>0</v>
      </c>
    </row>
    <row r="237" spans="1:7" s="101" customFormat="1" ht="27" hidden="1" outlineLevel="2">
      <c r="A237" s="106">
        <f t="shared" si="7"/>
        <v>21</v>
      </c>
      <c r="B237" s="139" t="s">
        <v>207</v>
      </c>
      <c r="C237" s="139" t="s">
        <v>228</v>
      </c>
      <c r="D237" s="135">
        <v>2139965.04</v>
      </c>
      <c r="E237" s="140">
        <v>833676.51949999994</v>
      </c>
      <c r="F237" s="135">
        <v>2021908.81</v>
      </c>
      <c r="G237" s="144">
        <v>787695.23609999998</v>
      </c>
    </row>
    <row r="238" spans="1:7" s="101" customFormat="1" ht="27" hidden="1" outlineLevel="2">
      <c r="A238" s="106">
        <f t="shared" si="7"/>
        <v>22</v>
      </c>
      <c r="B238" s="139" t="s">
        <v>207</v>
      </c>
      <c r="C238" s="139" t="s">
        <v>229</v>
      </c>
      <c r="D238" s="135">
        <v>1697782.55</v>
      </c>
      <c r="E238" s="140">
        <v>661413.33059999999</v>
      </c>
      <c r="F238" s="135">
        <v>8150812.2699999996</v>
      </c>
      <c r="G238" s="144">
        <v>3175352.3731</v>
      </c>
    </row>
    <row r="239" spans="1:7" s="111" customFormat="1" ht="18" customHeight="1" outlineLevel="1" collapsed="1">
      <c r="A239" s="142" t="s">
        <v>48</v>
      </c>
      <c r="B239" s="165" t="s">
        <v>230</v>
      </c>
      <c r="C239" s="165"/>
      <c r="D239" s="137">
        <f>_xlfn.AGGREGATE(9,6,D240:D242)</f>
        <v>8217557.8399999999</v>
      </c>
      <c r="E239" s="138">
        <f>_xlfn.AGGREGATE(9,6,E240:E242)</f>
        <v>3257153.7258000001</v>
      </c>
      <c r="F239" s="137">
        <f>_xlfn.AGGREGATE(9,6,F240:F242)</f>
        <v>40066362.899999999</v>
      </c>
      <c r="G239" s="143">
        <f>_xlfn.AGGREGATE(9,6,G240:G242)</f>
        <v>15998856.949699998</v>
      </c>
    </row>
    <row r="240" spans="1:7" s="101" customFormat="1" ht="27" hidden="1" outlineLevel="2">
      <c r="A240" s="106">
        <v>1</v>
      </c>
      <c r="B240" s="139" t="s">
        <v>230</v>
      </c>
      <c r="C240" s="139" t="s">
        <v>231</v>
      </c>
      <c r="D240" s="135">
        <v>2993724.5</v>
      </c>
      <c r="E240" s="140">
        <v>1197929.2259999998</v>
      </c>
      <c r="F240" s="135">
        <v>17066362.899999999</v>
      </c>
      <c r="G240" s="144">
        <v>6821334.3811999997</v>
      </c>
    </row>
    <row r="241" spans="1:7" s="101" customFormat="1" ht="27" hidden="1" outlineLevel="2">
      <c r="A241" s="106">
        <f>A240+1</f>
        <v>2</v>
      </c>
      <c r="B241" s="139" t="s">
        <v>230</v>
      </c>
      <c r="C241" s="139" t="s">
        <v>232</v>
      </c>
      <c r="D241" s="135">
        <v>2288333.34</v>
      </c>
      <c r="E241" s="140">
        <v>917327.1912</v>
      </c>
      <c r="F241" s="135">
        <v>20000000</v>
      </c>
      <c r="G241" s="144">
        <v>8010563.0999999996</v>
      </c>
    </row>
    <row r="242" spans="1:7" s="101" customFormat="1" ht="27" hidden="1" outlineLevel="2">
      <c r="A242" s="106">
        <f>A241+1</f>
        <v>3</v>
      </c>
      <c r="B242" s="139" t="s">
        <v>230</v>
      </c>
      <c r="C242" s="139" t="s">
        <v>233</v>
      </c>
      <c r="D242" s="135">
        <v>2935500</v>
      </c>
      <c r="E242" s="140">
        <v>1141897.3086000001</v>
      </c>
      <c r="F242" s="135">
        <v>3000000</v>
      </c>
      <c r="G242" s="144">
        <v>1166959.4685</v>
      </c>
    </row>
    <row r="243" spans="1:7" s="111" customFormat="1" ht="23.25" customHeight="1" outlineLevel="1" collapsed="1">
      <c r="A243" s="142" t="s">
        <v>113</v>
      </c>
      <c r="B243" s="165" t="s">
        <v>234</v>
      </c>
      <c r="C243" s="165"/>
      <c r="D243" s="137">
        <f>_xlfn.AGGREGATE(9,6,D244:D249)</f>
        <v>6152466.5600000005</v>
      </c>
      <c r="E243" s="138">
        <f>_xlfn.AGGREGATE(9,6,E244:E249)</f>
        <v>2401906.5926000001</v>
      </c>
      <c r="F243" s="137">
        <f>_xlfn.AGGREGATE(9,6,F244:F249)</f>
        <v>10426179.82</v>
      </c>
      <c r="G243" s="143">
        <f>_xlfn.AGGREGATE(9,6,G244:G249)</f>
        <v>4090813.2738999999</v>
      </c>
    </row>
    <row r="244" spans="1:7" s="101" customFormat="1" hidden="1" outlineLevel="2">
      <c r="A244" s="106">
        <v>1</v>
      </c>
      <c r="B244" s="139" t="s">
        <v>235</v>
      </c>
      <c r="C244" s="139" t="s">
        <v>236</v>
      </c>
      <c r="D244" s="135">
        <v>14025.48</v>
      </c>
      <c r="E244" s="140">
        <v>5514.9031999999997</v>
      </c>
      <c r="F244" s="135">
        <v>129015.66</v>
      </c>
      <c r="G244" s="144">
        <v>50728.052200000006</v>
      </c>
    </row>
    <row r="245" spans="1:7" s="101" customFormat="1" ht="27" hidden="1" outlineLevel="2">
      <c r="A245" s="106">
        <f>A244+1</f>
        <v>2</v>
      </c>
      <c r="B245" s="139" t="s">
        <v>235</v>
      </c>
      <c r="C245" s="139" t="s">
        <v>237</v>
      </c>
      <c r="D245" s="135">
        <v>358441.66</v>
      </c>
      <c r="E245" s="140">
        <v>141156.902</v>
      </c>
      <c r="F245" s="135">
        <v>1733802.58</v>
      </c>
      <c r="G245" s="144">
        <v>682849.14350000001</v>
      </c>
    </row>
    <row r="246" spans="1:7" s="101" customFormat="1" ht="20.25" hidden="1" customHeight="1" outlineLevel="2">
      <c r="A246" s="106">
        <f>A245+1</f>
        <v>3</v>
      </c>
      <c r="B246" s="139" t="s">
        <v>235</v>
      </c>
      <c r="C246" s="139" t="s">
        <v>238</v>
      </c>
      <c r="D246" s="135">
        <v>919247.42999999993</v>
      </c>
      <c r="E246" s="140">
        <v>359976.20849999995</v>
      </c>
      <c r="F246" s="135">
        <v>5521968.9499999993</v>
      </c>
      <c r="G246" s="144">
        <v>2161707.5055999998</v>
      </c>
    </row>
    <row r="247" spans="1:7" s="101" customFormat="1" ht="27" hidden="1" outlineLevel="2">
      <c r="A247" s="106">
        <f>A246+1</f>
        <v>4</v>
      </c>
      <c r="B247" s="139" t="s">
        <v>235</v>
      </c>
      <c r="C247" s="139" t="s">
        <v>239</v>
      </c>
      <c r="D247" s="135">
        <v>402235.69999999995</v>
      </c>
      <c r="E247" s="140">
        <v>158088.35139999999</v>
      </c>
      <c r="F247" s="135">
        <v>3041392.63</v>
      </c>
      <c r="G247" s="144">
        <v>1195528.5726000001</v>
      </c>
    </row>
    <row r="248" spans="1:7" s="101" customFormat="1" ht="40.5" hidden="1" outlineLevel="2">
      <c r="A248" s="106">
        <f>A247+1</f>
        <v>5</v>
      </c>
      <c r="B248" s="139" t="s">
        <v>235</v>
      </c>
      <c r="C248" s="139" t="s">
        <v>351</v>
      </c>
      <c r="D248" s="135">
        <v>4062103.64</v>
      </c>
      <c r="E248" s="140">
        <v>1582493.9775</v>
      </c>
      <c r="F248" s="135">
        <v>0</v>
      </c>
      <c r="G248" s="144">
        <v>0</v>
      </c>
    </row>
    <row r="249" spans="1:7" s="101" customFormat="1" ht="40.5" hidden="1" outlineLevel="2">
      <c r="A249" s="106">
        <f>A248+1</f>
        <v>6</v>
      </c>
      <c r="B249" s="139" t="s">
        <v>235</v>
      </c>
      <c r="C249" s="139" t="s">
        <v>467</v>
      </c>
      <c r="D249" s="135">
        <v>396412.65</v>
      </c>
      <c r="E249" s="140">
        <v>154676.25</v>
      </c>
      <c r="F249" s="135">
        <v>0</v>
      </c>
      <c r="G249" s="144">
        <v>0</v>
      </c>
    </row>
    <row r="250" spans="1:7" s="111" customFormat="1" ht="19.5" customHeight="1" outlineLevel="1" collapsed="1">
      <c r="A250" s="142" t="s">
        <v>128</v>
      </c>
      <c r="B250" s="165" t="s">
        <v>240</v>
      </c>
      <c r="C250" s="165"/>
      <c r="D250" s="137">
        <f>_xlfn.AGGREGATE(9,6,D251:D253)</f>
        <v>146787.66</v>
      </c>
      <c r="E250" s="138">
        <f>_xlfn.AGGREGATE(9,6,E251:E253)</f>
        <v>58522.332000000002</v>
      </c>
      <c r="F250" s="137">
        <f>_xlfn.AGGREGATE(9,6,F251:F253)</f>
        <v>1727739.37</v>
      </c>
      <c r="G250" s="143">
        <f>_xlfn.AGGREGATE(9,6,G251:G253)</f>
        <v>690453.6165</v>
      </c>
    </row>
    <row r="251" spans="1:7" s="101" customFormat="1" hidden="1" outlineLevel="2">
      <c r="A251" s="106">
        <v>1</v>
      </c>
      <c r="B251" s="139" t="s">
        <v>241</v>
      </c>
      <c r="C251" s="139" t="s">
        <v>242</v>
      </c>
      <c r="D251" s="135">
        <v>39150.28</v>
      </c>
      <c r="E251" s="140">
        <v>15878.570599999999</v>
      </c>
      <c r="F251" s="135">
        <v>580004.18000000005</v>
      </c>
      <c r="G251" s="144">
        <v>235238.09529999999</v>
      </c>
    </row>
    <row r="252" spans="1:7" s="101" customFormat="1" hidden="1" outlineLevel="2">
      <c r="A252" s="106">
        <f>A251+1</f>
        <v>2</v>
      </c>
      <c r="B252" s="139" t="s">
        <v>241</v>
      </c>
      <c r="C252" s="139" t="s">
        <v>243</v>
      </c>
      <c r="D252" s="135">
        <v>57684.42</v>
      </c>
      <c r="E252" s="140">
        <v>22499.231199999998</v>
      </c>
      <c r="F252" s="135">
        <v>576844.21</v>
      </c>
      <c r="G252" s="144">
        <v>224992.31570000001</v>
      </c>
    </row>
    <row r="253" spans="1:7" s="101" customFormat="1" hidden="1" outlineLevel="2">
      <c r="A253" s="106">
        <f>A252+1</f>
        <v>3</v>
      </c>
      <c r="B253" s="139" t="s">
        <v>241</v>
      </c>
      <c r="C253" s="139" t="s">
        <v>244</v>
      </c>
      <c r="D253" s="135">
        <v>49952.959999999999</v>
      </c>
      <c r="E253" s="140">
        <v>20144.530200000001</v>
      </c>
      <c r="F253" s="135">
        <v>570890.98</v>
      </c>
      <c r="G253" s="144">
        <v>230223.20550000001</v>
      </c>
    </row>
    <row r="254" spans="1:7" s="111" customFormat="1" ht="18" customHeight="1" outlineLevel="1" collapsed="1">
      <c r="A254" s="142" t="s">
        <v>155</v>
      </c>
      <c r="B254" s="165" t="s">
        <v>245</v>
      </c>
      <c r="C254" s="165"/>
      <c r="D254" s="137">
        <f>_xlfn.AGGREGATE(9,6,D255:D257)</f>
        <v>1131750.8199999998</v>
      </c>
      <c r="E254" s="138">
        <f>_xlfn.AGGREGATE(9,6,E255:E257)</f>
        <v>449257.89749999996</v>
      </c>
      <c r="F254" s="137">
        <f>_xlfn.AGGREGATE(9,6,F255:F257)</f>
        <v>7781580.9100000001</v>
      </c>
      <c r="G254" s="143">
        <f>_xlfn.AGGREGATE(9,6,G255:G257)</f>
        <v>3088900.068</v>
      </c>
    </row>
    <row r="255" spans="1:7" s="101" customFormat="1" ht="27" hidden="1" outlineLevel="2">
      <c r="A255" s="106">
        <v>1</v>
      </c>
      <c r="B255" s="139" t="s">
        <v>246</v>
      </c>
      <c r="C255" s="139" t="s">
        <v>247</v>
      </c>
      <c r="D255" s="135">
        <v>157996.04</v>
      </c>
      <c r="E255" s="140">
        <v>62926.584000000003</v>
      </c>
      <c r="F255" s="135">
        <v>1668014.1</v>
      </c>
      <c r="G255" s="144">
        <v>663661.82400000002</v>
      </c>
    </row>
    <row r="256" spans="1:7" s="101" customFormat="1" ht="27" hidden="1" outlineLevel="2">
      <c r="A256" s="106">
        <f>A255+1</f>
        <v>2</v>
      </c>
      <c r="B256" s="139" t="s">
        <v>246</v>
      </c>
      <c r="C256" s="139" t="s">
        <v>248</v>
      </c>
      <c r="D256" s="135">
        <v>7725.1</v>
      </c>
      <c r="E256" s="140">
        <v>3074.9144999999999</v>
      </c>
      <c r="F256" s="135">
        <v>67369.670000000013</v>
      </c>
      <c r="G256" s="144">
        <v>26804.736000000001</v>
      </c>
    </row>
    <row r="257" spans="1:7" s="101" customFormat="1" ht="27" hidden="1" outlineLevel="2">
      <c r="A257" s="106">
        <f>A256+1</f>
        <v>3</v>
      </c>
      <c r="B257" s="139" t="s">
        <v>246</v>
      </c>
      <c r="C257" s="139" t="s">
        <v>249</v>
      </c>
      <c r="D257" s="135">
        <v>966029.67999999993</v>
      </c>
      <c r="E257" s="140">
        <v>383256.39899999998</v>
      </c>
      <c r="F257" s="135">
        <v>6046197.1399999997</v>
      </c>
      <c r="G257" s="144">
        <v>2398433.5079999999</v>
      </c>
    </row>
    <row r="258" spans="1:7" s="111" customFormat="1" ht="20.25" customHeight="1" outlineLevel="1" collapsed="1">
      <c r="A258" s="142" t="s">
        <v>164</v>
      </c>
      <c r="B258" s="165" t="s">
        <v>250</v>
      </c>
      <c r="C258" s="165"/>
      <c r="D258" s="137">
        <f>_xlfn.AGGREGATE(9,6,D259)</f>
        <v>69853.06</v>
      </c>
      <c r="E258" s="138">
        <f>_xlfn.AGGREGATE(9,6,E259)</f>
        <v>27236.575000000001</v>
      </c>
      <c r="F258" s="137">
        <f>_xlfn.AGGREGATE(9,6,F259)</f>
        <v>615300.85</v>
      </c>
      <c r="G258" s="143">
        <f>_xlfn.AGGREGATE(9,6,G259)</f>
        <v>239881.18939999997</v>
      </c>
    </row>
    <row r="259" spans="1:7" s="101" customFormat="1" ht="40.5" hidden="1" outlineLevel="2">
      <c r="A259" s="106">
        <v>1</v>
      </c>
      <c r="B259" s="139" t="s">
        <v>250</v>
      </c>
      <c r="C259" s="139" t="s">
        <v>251</v>
      </c>
      <c r="D259" s="135">
        <v>69853.06</v>
      </c>
      <c r="E259" s="140">
        <v>27236.575000000001</v>
      </c>
      <c r="F259" s="135">
        <v>615300.85</v>
      </c>
      <c r="G259" s="144">
        <v>239881.18939999997</v>
      </c>
    </row>
    <row r="260" spans="1:7" s="111" customFormat="1" ht="21" customHeight="1" outlineLevel="1" collapsed="1">
      <c r="A260" s="142" t="s">
        <v>169</v>
      </c>
      <c r="B260" s="165" t="s">
        <v>252</v>
      </c>
      <c r="C260" s="165"/>
      <c r="D260" s="137">
        <f>_xlfn.AGGREGATE(9,6,D261)</f>
        <v>334857.79000000004</v>
      </c>
      <c r="E260" s="138">
        <f>_xlfn.AGGREGATE(9,6,E261)</f>
        <v>132993.62640000001</v>
      </c>
      <c r="F260" s="137">
        <f>_xlfn.AGGREGATE(9,6,F261)</f>
        <v>1464206.25</v>
      </c>
      <c r="G260" s="143">
        <f>_xlfn.AGGREGATE(9,6,G261)</f>
        <v>581345.45039999997</v>
      </c>
    </row>
    <row r="261" spans="1:7" s="101" customFormat="1" ht="63" hidden="1" customHeight="1" outlineLevel="2">
      <c r="A261" s="106">
        <v>1</v>
      </c>
      <c r="B261" s="139" t="s">
        <v>252</v>
      </c>
      <c r="C261" s="139" t="s">
        <v>253</v>
      </c>
      <c r="D261" s="135">
        <v>334857.79000000004</v>
      </c>
      <c r="E261" s="140">
        <v>132993.62640000001</v>
      </c>
      <c r="F261" s="135">
        <v>1464206.25</v>
      </c>
      <c r="G261" s="144">
        <v>581345.45039999997</v>
      </c>
    </row>
    <row r="262" spans="1:7" s="105" customFormat="1" ht="18.75" customHeight="1">
      <c r="A262" s="145"/>
      <c r="B262" s="170" t="s">
        <v>254</v>
      </c>
      <c r="C262" s="170"/>
      <c r="D262" s="133">
        <f>D264+D266+D268</f>
        <v>123279.72</v>
      </c>
      <c r="E262" s="134">
        <f>E264+E266+E268</f>
        <v>48511.033100000001</v>
      </c>
      <c r="F262" s="133">
        <f>F264+F266+F268</f>
        <v>2121165.6</v>
      </c>
      <c r="G262" s="141">
        <f>G264+G266+G268</f>
        <v>835512.1557</v>
      </c>
    </row>
    <row r="263" spans="1:7" s="101" customFormat="1" outlineLevel="1">
      <c r="A263" s="106"/>
      <c r="B263" s="171" t="s">
        <v>10</v>
      </c>
      <c r="C263" s="172"/>
      <c r="D263" s="135"/>
      <c r="E263" s="136"/>
      <c r="F263" s="135"/>
      <c r="G263" s="144"/>
    </row>
    <row r="264" spans="1:7" s="111" customFormat="1" ht="19.5" customHeight="1" outlineLevel="1" collapsed="1">
      <c r="A264" s="142" t="s">
        <v>11</v>
      </c>
      <c r="B264" s="166" t="s">
        <v>255</v>
      </c>
      <c r="C264" s="166"/>
      <c r="D264" s="137">
        <f>_xlfn.AGGREGATE(9,6,D265)</f>
        <v>6758.4</v>
      </c>
      <c r="E264" s="138">
        <f>_xlfn.AGGREGATE(9,6,E265)</f>
        <v>2635.1899000000003</v>
      </c>
      <c r="F264" s="137">
        <f>_xlfn.AGGREGATE(9,6,F265)</f>
        <v>525814.73</v>
      </c>
      <c r="G264" s="143">
        <f>_xlfn.AGGREGATE(9,6,G265)</f>
        <v>204963.86110000001</v>
      </c>
    </row>
    <row r="265" spans="1:7" s="101" customFormat="1" ht="30.75" hidden="1" customHeight="1" outlineLevel="2">
      <c r="A265" s="106">
        <v>1</v>
      </c>
      <c r="B265" s="139" t="s">
        <v>255</v>
      </c>
      <c r="C265" s="139" t="s">
        <v>256</v>
      </c>
      <c r="D265" s="135">
        <v>6758.4</v>
      </c>
      <c r="E265" s="140">
        <v>2635.1899000000003</v>
      </c>
      <c r="F265" s="135">
        <v>525814.73</v>
      </c>
      <c r="G265" s="144">
        <v>204963.86110000001</v>
      </c>
    </row>
    <row r="266" spans="1:7" s="111" customFormat="1" ht="18.75" customHeight="1" outlineLevel="1" collapsed="1">
      <c r="A266" s="142" t="s">
        <v>48</v>
      </c>
      <c r="B266" s="167" t="s">
        <v>257</v>
      </c>
      <c r="C266" s="167"/>
      <c r="D266" s="137">
        <f>_xlfn.AGGREGATE(9,6,D267)</f>
        <v>36317.4</v>
      </c>
      <c r="E266" s="138">
        <f>_xlfn.AGGREGATE(9,6,E267)</f>
        <v>14291.479799999999</v>
      </c>
      <c r="F266" s="137">
        <f>_xlfn.AGGREGATE(9,6,F267)</f>
        <v>925771.56</v>
      </c>
      <c r="G266" s="143">
        <f>_xlfn.AGGREGATE(9,6,G267)</f>
        <v>363806.31449999998</v>
      </c>
    </row>
    <row r="267" spans="1:7" s="101" customFormat="1" ht="54" hidden="1" outlineLevel="2">
      <c r="A267" s="106">
        <v>1</v>
      </c>
      <c r="B267" s="139" t="s">
        <v>257</v>
      </c>
      <c r="C267" s="139" t="s">
        <v>258</v>
      </c>
      <c r="D267" s="135">
        <v>36317.4</v>
      </c>
      <c r="E267" s="140">
        <v>14291.479799999999</v>
      </c>
      <c r="F267" s="135">
        <v>925771.56</v>
      </c>
      <c r="G267" s="144">
        <v>363806.31449999998</v>
      </c>
    </row>
    <row r="268" spans="1:7" s="111" customFormat="1" ht="19.5" customHeight="1" outlineLevel="1" collapsed="1">
      <c r="A268" s="142" t="s">
        <v>113</v>
      </c>
      <c r="B268" s="165" t="s">
        <v>259</v>
      </c>
      <c r="C268" s="165"/>
      <c r="D268" s="137">
        <f>_xlfn.AGGREGATE(9,6,D269:D271)</f>
        <v>80203.92</v>
      </c>
      <c r="E268" s="138">
        <f>_xlfn.AGGREGATE(9,6,E269:E271)</f>
        <v>31584.363400000002</v>
      </c>
      <c r="F268" s="137">
        <f>_xlfn.AGGREGATE(9,6,F269:F271)</f>
        <v>669579.30999999994</v>
      </c>
      <c r="G268" s="143">
        <f>_xlfn.AGGREGATE(9,6,G269:G271)</f>
        <v>266741.98009999999</v>
      </c>
    </row>
    <row r="269" spans="1:7" s="101" customFormat="1" ht="40.5" hidden="1" outlineLevel="2">
      <c r="A269" s="106">
        <v>1</v>
      </c>
      <c r="B269" s="139" t="s">
        <v>259</v>
      </c>
      <c r="C269" s="139" t="s">
        <v>260</v>
      </c>
      <c r="D269" s="135">
        <v>4139.8899999999994</v>
      </c>
      <c r="E269" s="140">
        <v>1653.0056</v>
      </c>
      <c r="F269" s="135">
        <v>32737.31</v>
      </c>
      <c r="G269" s="144">
        <v>13052.55</v>
      </c>
    </row>
    <row r="270" spans="1:7" s="101" customFormat="1" ht="32.25" hidden="1" customHeight="1" outlineLevel="2">
      <c r="A270" s="106">
        <f>A269+1</f>
        <v>2</v>
      </c>
      <c r="B270" s="139" t="s">
        <v>259</v>
      </c>
      <c r="C270" s="139" t="s">
        <v>261</v>
      </c>
      <c r="D270" s="135">
        <v>16182.95</v>
      </c>
      <c r="E270" s="140">
        <v>6365.4791999999998</v>
      </c>
      <c r="F270" s="135">
        <v>185511.41999999998</v>
      </c>
      <c r="G270" s="144">
        <v>73964.4326</v>
      </c>
    </row>
    <row r="271" spans="1:7" s="101" customFormat="1" ht="32.25" hidden="1" customHeight="1" outlineLevel="2">
      <c r="A271" s="106">
        <f>A270+1</f>
        <v>3</v>
      </c>
      <c r="B271" s="139" t="s">
        <v>259</v>
      </c>
      <c r="C271" s="139" t="s">
        <v>262</v>
      </c>
      <c r="D271" s="135">
        <v>59881.08</v>
      </c>
      <c r="E271" s="140">
        <v>23565.8786</v>
      </c>
      <c r="F271" s="135">
        <v>451330.57999999996</v>
      </c>
      <c r="G271" s="144">
        <v>179724.9975</v>
      </c>
    </row>
    <row r="272" spans="1:7" s="105" customFormat="1" ht="24.75" customHeight="1" thickBot="1">
      <c r="A272" s="146"/>
      <c r="B272" s="184" t="s">
        <v>263</v>
      </c>
      <c r="C272" s="184"/>
      <c r="D272" s="147">
        <f>D262+D214+D8</f>
        <v>168910117.77999997</v>
      </c>
      <c r="E272" s="148">
        <f>E262+E214+E8</f>
        <v>66341088.140299991</v>
      </c>
      <c r="F272" s="147">
        <f>F262+F214+F8</f>
        <v>421598113.23000002</v>
      </c>
      <c r="G272" s="149">
        <f>G262+G214+G8</f>
        <v>165982209.072</v>
      </c>
    </row>
    <row r="273" spans="1:7" s="101" customFormat="1">
      <c r="A273" s="102"/>
      <c r="D273" s="114"/>
      <c r="E273" s="112"/>
      <c r="F273" s="114"/>
      <c r="G273" s="112"/>
    </row>
    <row r="274" spans="1:7" s="101" customFormat="1">
      <c r="A274" s="173" t="s">
        <v>378</v>
      </c>
      <c r="B274" s="173"/>
      <c r="C274" s="173"/>
      <c r="D274" s="173"/>
      <c r="E274" s="173"/>
      <c r="F274" s="173"/>
      <c r="G274" s="173"/>
    </row>
    <row r="275" spans="1:7" s="101" customFormat="1">
      <c r="A275" s="173"/>
      <c r="B275" s="173"/>
      <c r="C275" s="173"/>
      <c r="D275" s="173"/>
      <c r="E275" s="173"/>
      <c r="F275" s="173"/>
      <c r="G275" s="173"/>
    </row>
    <row r="276" spans="1:7" s="101" customFormat="1">
      <c r="A276" s="173"/>
      <c r="B276" s="173"/>
      <c r="C276" s="173"/>
      <c r="D276" s="173"/>
      <c r="E276" s="173"/>
      <c r="F276" s="173"/>
      <c r="G276" s="173"/>
    </row>
    <row r="277" spans="1:7" s="101" customFormat="1">
      <c r="A277" s="173"/>
      <c r="B277" s="173"/>
      <c r="C277" s="173"/>
      <c r="D277" s="173"/>
      <c r="E277" s="173"/>
      <c r="F277" s="173"/>
      <c r="G277" s="173"/>
    </row>
    <row r="278" spans="1:7" s="101" customFormat="1">
      <c r="A278" s="173"/>
      <c r="B278" s="173"/>
      <c r="C278" s="173"/>
      <c r="D278" s="173"/>
      <c r="E278" s="173"/>
      <c r="F278" s="173"/>
      <c r="G278" s="173"/>
    </row>
    <row r="279" spans="1:7" s="101" customFormat="1">
      <c r="A279" s="102"/>
      <c r="D279" s="115"/>
      <c r="F279" s="115"/>
    </row>
    <row r="280" spans="1:7" s="101" customFormat="1">
      <c r="A280" s="102"/>
      <c r="D280" s="115"/>
      <c r="F280" s="115"/>
    </row>
    <row r="281" spans="1:7" s="101" customFormat="1">
      <c r="A281" s="102"/>
      <c r="D281" s="115"/>
      <c r="F281" s="115"/>
    </row>
    <row r="282" spans="1:7" s="101" customFormat="1">
      <c r="A282" s="102"/>
      <c r="D282" s="115"/>
      <c r="F282" s="115"/>
    </row>
    <row r="283" spans="1:7" s="101" customFormat="1">
      <c r="A283" s="102"/>
      <c r="D283" s="115"/>
      <c r="F283" s="115"/>
    </row>
    <row r="284" spans="1:7" s="101" customFormat="1">
      <c r="A284" s="102"/>
      <c r="D284" s="115"/>
      <c r="F284" s="115"/>
    </row>
    <row r="285" spans="1:7" s="101" customFormat="1">
      <c r="A285" s="102"/>
      <c r="D285" s="115"/>
      <c r="F285" s="115"/>
    </row>
    <row r="286" spans="1:7" s="101" customFormat="1">
      <c r="A286" s="102"/>
      <c r="D286" s="115"/>
      <c r="F286" s="115"/>
    </row>
    <row r="287" spans="1:7" s="101" customFormat="1">
      <c r="A287" s="102"/>
      <c r="D287" s="115"/>
      <c r="F287" s="115"/>
    </row>
    <row r="288" spans="1:7" s="101" customFormat="1">
      <c r="A288" s="102"/>
      <c r="D288" s="115"/>
      <c r="F288" s="115"/>
    </row>
    <row r="289" spans="1:6" s="101" customFormat="1">
      <c r="A289" s="102"/>
      <c r="D289" s="115"/>
      <c r="F289" s="115"/>
    </row>
    <row r="290" spans="1:6" s="101" customFormat="1">
      <c r="A290" s="102"/>
      <c r="D290" s="115"/>
      <c r="F290" s="115"/>
    </row>
    <row r="291" spans="1:6" s="101" customFormat="1">
      <c r="A291" s="102"/>
      <c r="D291" s="115"/>
      <c r="F291" s="115"/>
    </row>
    <row r="292" spans="1:6" s="101" customFormat="1">
      <c r="A292" s="102"/>
      <c r="D292" s="115"/>
      <c r="F292" s="115"/>
    </row>
    <row r="293" spans="1:6" s="101" customFormat="1">
      <c r="A293" s="102"/>
      <c r="D293" s="115"/>
      <c r="F293" s="115"/>
    </row>
    <row r="294" spans="1:6" s="101" customFormat="1">
      <c r="A294" s="102"/>
      <c r="D294" s="115"/>
      <c r="F294" s="115"/>
    </row>
    <row r="295" spans="1:6" s="101" customFormat="1">
      <c r="A295" s="102"/>
      <c r="D295" s="115"/>
      <c r="F295" s="115"/>
    </row>
    <row r="296" spans="1:6" s="101" customFormat="1">
      <c r="A296" s="102"/>
      <c r="D296" s="115"/>
      <c r="F296" s="115"/>
    </row>
    <row r="297" spans="1:6" s="101" customFormat="1">
      <c r="A297" s="102"/>
      <c r="D297" s="115"/>
      <c r="F297" s="115"/>
    </row>
    <row r="298" spans="1:6" s="101" customFormat="1">
      <c r="A298" s="102"/>
      <c r="D298" s="115"/>
      <c r="F298" s="115"/>
    </row>
    <row r="299" spans="1:6" s="101" customFormat="1">
      <c r="A299" s="102"/>
      <c r="D299" s="115"/>
      <c r="F299" s="115"/>
    </row>
    <row r="300" spans="1:6" s="101" customFormat="1">
      <c r="A300" s="102"/>
      <c r="D300" s="115"/>
      <c r="F300" s="115"/>
    </row>
    <row r="301" spans="1:6" s="101" customFormat="1">
      <c r="A301" s="102"/>
      <c r="D301" s="115"/>
      <c r="F301" s="115"/>
    </row>
    <row r="302" spans="1:6" s="101" customFormat="1">
      <c r="A302" s="102"/>
      <c r="D302" s="115"/>
      <c r="F302" s="115"/>
    </row>
    <row r="303" spans="1:6" s="101" customFormat="1">
      <c r="A303" s="102"/>
      <c r="D303" s="115"/>
      <c r="F303" s="115"/>
    </row>
    <row r="304" spans="1:6" s="101" customFormat="1">
      <c r="A304" s="102"/>
      <c r="D304" s="115"/>
      <c r="F304" s="115"/>
    </row>
    <row r="305" spans="1:6" s="101" customFormat="1">
      <c r="A305" s="102"/>
      <c r="D305" s="115"/>
      <c r="F305" s="115"/>
    </row>
    <row r="306" spans="1:6" s="101" customFormat="1">
      <c r="A306" s="102"/>
      <c r="D306" s="115"/>
      <c r="F306" s="115"/>
    </row>
    <row r="307" spans="1:6" s="101" customFormat="1">
      <c r="A307" s="102"/>
      <c r="D307" s="115"/>
      <c r="F307" s="115"/>
    </row>
    <row r="308" spans="1:6" s="101" customFormat="1">
      <c r="A308" s="102"/>
      <c r="D308" s="115"/>
      <c r="F308" s="115"/>
    </row>
    <row r="309" spans="1:6" s="101" customFormat="1">
      <c r="A309" s="102"/>
      <c r="D309" s="115"/>
      <c r="F309" s="115"/>
    </row>
    <row r="310" spans="1:6" s="101" customFormat="1">
      <c r="A310" s="102"/>
      <c r="D310" s="115"/>
      <c r="F310" s="115"/>
    </row>
    <row r="311" spans="1:6" s="101" customFormat="1">
      <c r="A311" s="102"/>
      <c r="D311" s="115"/>
      <c r="F311" s="115"/>
    </row>
    <row r="312" spans="1:6" s="101" customFormat="1">
      <c r="A312" s="102"/>
      <c r="D312" s="115"/>
      <c r="F312" s="115"/>
    </row>
    <row r="313" spans="1:6" s="101" customFormat="1">
      <c r="A313" s="102"/>
      <c r="D313" s="115"/>
      <c r="F313" s="115"/>
    </row>
    <row r="314" spans="1:6" s="101" customFormat="1">
      <c r="A314" s="102"/>
      <c r="D314" s="115"/>
      <c r="F314" s="115"/>
    </row>
    <row r="315" spans="1:6" s="101" customFormat="1">
      <c r="A315" s="102"/>
      <c r="D315" s="115"/>
      <c r="F315" s="115"/>
    </row>
    <row r="316" spans="1:6" s="101" customFormat="1">
      <c r="A316" s="102"/>
      <c r="D316" s="115"/>
      <c r="F316" s="115"/>
    </row>
    <row r="317" spans="1:6" s="101" customFormat="1">
      <c r="A317" s="102"/>
      <c r="D317" s="115"/>
      <c r="F317" s="115"/>
    </row>
    <row r="318" spans="1:6" s="101" customFormat="1">
      <c r="A318" s="102"/>
      <c r="D318" s="115"/>
      <c r="F318" s="115"/>
    </row>
    <row r="319" spans="1:6" s="101" customFormat="1">
      <c r="A319" s="102"/>
      <c r="D319" s="115"/>
      <c r="F319" s="115"/>
    </row>
    <row r="320" spans="1:6" s="101" customFormat="1">
      <c r="A320" s="102"/>
      <c r="D320" s="115"/>
      <c r="F320" s="115"/>
    </row>
    <row r="321" spans="1:6" s="101" customFormat="1">
      <c r="A321" s="102"/>
      <c r="D321" s="115"/>
      <c r="F321" s="115"/>
    </row>
    <row r="322" spans="1:6" s="101" customFormat="1">
      <c r="A322" s="102"/>
      <c r="D322" s="115"/>
      <c r="F322" s="115"/>
    </row>
    <row r="323" spans="1:6" s="101" customFormat="1">
      <c r="A323" s="102"/>
      <c r="D323" s="115"/>
      <c r="F323" s="115"/>
    </row>
    <row r="324" spans="1:6" s="101" customFormat="1">
      <c r="A324" s="102"/>
      <c r="D324" s="115"/>
      <c r="F324" s="115"/>
    </row>
    <row r="325" spans="1:6" s="101" customFormat="1">
      <c r="A325" s="102"/>
      <c r="D325" s="115"/>
      <c r="F325" s="115"/>
    </row>
    <row r="326" spans="1:6" s="101" customFormat="1">
      <c r="A326" s="102"/>
      <c r="D326" s="115"/>
      <c r="F326" s="115"/>
    </row>
    <row r="327" spans="1:6" s="101" customFormat="1">
      <c r="A327" s="102"/>
      <c r="D327" s="115"/>
      <c r="F327" s="115"/>
    </row>
    <row r="328" spans="1:6" s="101" customFormat="1">
      <c r="A328" s="102"/>
      <c r="D328" s="115"/>
      <c r="F328" s="115"/>
    </row>
    <row r="329" spans="1:6" s="101" customFormat="1">
      <c r="A329" s="102"/>
      <c r="D329" s="115"/>
      <c r="F329" s="115"/>
    </row>
    <row r="330" spans="1:6" s="101" customFormat="1">
      <c r="A330" s="102"/>
      <c r="D330" s="115"/>
      <c r="F330" s="115"/>
    </row>
    <row r="331" spans="1:6" s="101" customFormat="1">
      <c r="A331" s="102"/>
      <c r="D331" s="115"/>
      <c r="F331" s="115"/>
    </row>
    <row r="332" spans="1:6" s="101" customFormat="1">
      <c r="A332" s="102"/>
      <c r="D332" s="115"/>
      <c r="F332" s="115"/>
    </row>
    <row r="333" spans="1:6" s="101" customFormat="1">
      <c r="A333" s="102"/>
      <c r="D333" s="115"/>
      <c r="F333" s="115"/>
    </row>
    <row r="334" spans="1:6" s="101" customFormat="1">
      <c r="A334" s="102"/>
      <c r="D334" s="115"/>
      <c r="F334" s="115"/>
    </row>
    <row r="335" spans="1:6" s="101" customFormat="1">
      <c r="A335" s="102"/>
      <c r="D335" s="115"/>
      <c r="F335" s="115"/>
    </row>
    <row r="336" spans="1:6" s="101" customFormat="1">
      <c r="A336" s="102"/>
      <c r="D336" s="115"/>
      <c r="F336" s="115"/>
    </row>
    <row r="337" spans="1:6" s="101" customFormat="1">
      <c r="A337" s="102"/>
      <c r="D337" s="115"/>
      <c r="F337" s="115"/>
    </row>
    <row r="338" spans="1:6" s="101" customFormat="1">
      <c r="A338" s="102"/>
      <c r="D338" s="115"/>
      <c r="F338" s="115"/>
    </row>
    <row r="339" spans="1:6" s="101" customFormat="1">
      <c r="A339" s="102"/>
      <c r="D339" s="115"/>
      <c r="F339" s="115"/>
    </row>
    <row r="340" spans="1:6" s="101" customFormat="1">
      <c r="A340" s="102"/>
      <c r="D340" s="115"/>
      <c r="F340" s="115"/>
    </row>
    <row r="341" spans="1:6" s="101" customFormat="1">
      <c r="A341" s="102"/>
      <c r="D341" s="115"/>
      <c r="F341" s="115"/>
    </row>
    <row r="342" spans="1:6" s="101" customFormat="1">
      <c r="A342" s="102"/>
      <c r="D342" s="115"/>
      <c r="F342" s="115"/>
    </row>
    <row r="343" spans="1:6" s="101" customFormat="1">
      <c r="A343" s="102"/>
      <c r="D343" s="115"/>
      <c r="F343" s="115"/>
    </row>
    <row r="344" spans="1:6" s="101" customFormat="1">
      <c r="A344" s="102"/>
      <c r="D344" s="115"/>
      <c r="F344" s="115"/>
    </row>
    <row r="345" spans="1:6" s="101" customFormat="1">
      <c r="A345" s="102"/>
      <c r="D345" s="115"/>
      <c r="F345" s="115"/>
    </row>
    <row r="346" spans="1:6" s="101" customFormat="1">
      <c r="A346" s="102"/>
      <c r="D346" s="115"/>
      <c r="F346" s="115"/>
    </row>
    <row r="347" spans="1:6" s="101" customFormat="1">
      <c r="A347" s="102"/>
      <c r="D347" s="115"/>
      <c r="F347" s="115"/>
    </row>
    <row r="348" spans="1:6" s="101" customFormat="1">
      <c r="A348" s="102"/>
      <c r="D348" s="115"/>
      <c r="F348" s="115"/>
    </row>
    <row r="349" spans="1:6" s="101" customFormat="1">
      <c r="A349" s="102"/>
      <c r="D349" s="115"/>
      <c r="F349" s="115"/>
    </row>
    <row r="350" spans="1:6" s="101" customFormat="1">
      <c r="A350" s="102"/>
      <c r="D350" s="115"/>
      <c r="F350" s="115"/>
    </row>
    <row r="351" spans="1:6" s="101" customFormat="1">
      <c r="A351" s="102"/>
      <c r="D351" s="115"/>
      <c r="F351" s="115"/>
    </row>
    <row r="352" spans="1:6" s="101" customFormat="1">
      <c r="A352" s="102"/>
      <c r="D352" s="115"/>
      <c r="F352" s="115"/>
    </row>
    <row r="353" spans="1:6" s="101" customFormat="1">
      <c r="A353" s="102"/>
      <c r="D353" s="115"/>
      <c r="F353" s="115"/>
    </row>
    <row r="354" spans="1:6" s="101" customFormat="1">
      <c r="A354" s="102"/>
      <c r="D354" s="115"/>
      <c r="F354" s="115"/>
    </row>
    <row r="355" spans="1:6" s="101" customFormat="1">
      <c r="A355" s="102"/>
      <c r="D355" s="115"/>
      <c r="F355" s="115"/>
    </row>
    <row r="356" spans="1:6" s="101" customFormat="1">
      <c r="A356" s="102"/>
      <c r="D356" s="115"/>
      <c r="F356" s="115"/>
    </row>
    <row r="357" spans="1:6" s="101" customFormat="1">
      <c r="A357" s="102"/>
      <c r="D357" s="115"/>
      <c r="F357" s="115"/>
    </row>
    <row r="358" spans="1:6" s="101" customFormat="1">
      <c r="A358" s="102"/>
      <c r="D358" s="115"/>
      <c r="F358" s="115"/>
    </row>
    <row r="359" spans="1:6" s="101" customFormat="1">
      <c r="A359" s="102"/>
      <c r="D359" s="115"/>
      <c r="F359" s="115"/>
    </row>
    <row r="360" spans="1:6" s="101" customFormat="1">
      <c r="A360" s="102"/>
      <c r="D360" s="115"/>
      <c r="F360" s="115"/>
    </row>
    <row r="361" spans="1:6" s="101" customFormat="1">
      <c r="A361" s="102"/>
      <c r="D361" s="115"/>
      <c r="F361" s="115"/>
    </row>
    <row r="362" spans="1:6" s="101" customFormat="1">
      <c r="A362" s="102"/>
      <c r="D362" s="115"/>
      <c r="F362" s="115"/>
    </row>
    <row r="363" spans="1:6" s="101" customFormat="1">
      <c r="A363" s="102"/>
      <c r="D363" s="115"/>
      <c r="F363" s="115"/>
    </row>
    <row r="364" spans="1:6" s="101" customFormat="1">
      <c r="A364" s="102"/>
      <c r="D364" s="115"/>
      <c r="F364" s="115"/>
    </row>
    <row r="365" spans="1:6" s="101" customFormat="1">
      <c r="A365" s="102"/>
      <c r="D365" s="115"/>
      <c r="F365" s="115"/>
    </row>
    <row r="366" spans="1:6" s="101" customFormat="1">
      <c r="A366" s="102"/>
      <c r="D366" s="115"/>
      <c r="F366" s="115"/>
    </row>
    <row r="367" spans="1:6" s="101" customFormat="1">
      <c r="A367" s="102"/>
      <c r="D367" s="115"/>
      <c r="F367" s="115"/>
    </row>
    <row r="368" spans="1:6" s="101" customFormat="1">
      <c r="A368" s="102"/>
      <c r="D368" s="115"/>
      <c r="F368" s="115"/>
    </row>
    <row r="369" spans="1:6" s="101" customFormat="1">
      <c r="A369" s="102"/>
      <c r="D369" s="115"/>
      <c r="F369" s="115"/>
    </row>
    <row r="370" spans="1:6" s="101" customFormat="1">
      <c r="A370" s="102"/>
      <c r="D370" s="115"/>
      <c r="F370" s="115"/>
    </row>
    <row r="371" spans="1:6" s="101" customFormat="1">
      <c r="A371" s="102"/>
      <c r="D371" s="115"/>
      <c r="F371" s="115"/>
    </row>
    <row r="372" spans="1:6" s="101" customFormat="1">
      <c r="A372" s="102"/>
      <c r="D372" s="115"/>
      <c r="F372" s="115"/>
    </row>
    <row r="373" spans="1:6" s="101" customFormat="1">
      <c r="A373" s="102"/>
      <c r="D373" s="115"/>
      <c r="F373" s="115"/>
    </row>
    <row r="374" spans="1:6" s="101" customFormat="1">
      <c r="A374" s="102"/>
      <c r="D374" s="115"/>
      <c r="F374" s="115"/>
    </row>
    <row r="375" spans="1:6" s="101" customFormat="1">
      <c r="A375" s="102"/>
      <c r="D375" s="115"/>
      <c r="F375" s="115"/>
    </row>
    <row r="376" spans="1:6" s="101" customFormat="1">
      <c r="A376" s="102"/>
      <c r="D376" s="115"/>
      <c r="F376" s="115"/>
    </row>
    <row r="377" spans="1:6" s="101" customFormat="1">
      <c r="A377" s="102"/>
      <c r="D377" s="115"/>
      <c r="F377" s="115"/>
    </row>
    <row r="378" spans="1:6" s="101" customFormat="1">
      <c r="A378" s="102"/>
      <c r="D378" s="115"/>
      <c r="F378" s="115"/>
    </row>
    <row r="379" spans="1:6" s="101" customFormat="1">
      <c r="A379" s="102"/>
      <c r="D379" s="115"/>
      <c r="F379" s="115"/>
    </row>
    <row r="380" spans="1:6" s="101" customFormat="1">
      <c r="A380" s="102"/>
      <c r="D380" s="115"/>
      <c r="F380" s="115"/>
    </row>
    <row r="381" spans="1:6" s="101" customFormat="1">
      <c r="A381" s="102"/>
      <c r="D381" s="115"/>
      <c r="F381" s="115"/>
    </row>
    <row r="382" spans="1:6" s="101" customFormat="1">
      <c r="A382" s="102"/>
      <c r="D382" s="115"/>
      <c r="F382" s="115"/>
    </row>
    <row r="383" spans="1:6" s="101" customFormat="1">
      <c r="A383" s="102"/>
      <c r="D383" s="115"/>
      <c r="F383" s="115"/>
    </row>
    <row r="384" spans="1:6" s="101" customFormat="1">
      <c r="A384" s="102"/>
      <c r="D384" s="115"/>
      <c r="F384" s="115"/>
    </row>
    <row r="385" spans="1:6" s="101" customFormat="1">
      <c r="A385" s="102"/>
      <c r="D385" s="115"/>
      <c r="F385" s="115"/>
    </row>
    <row r="386" spans="1:6" s="101" customFormat="1">
      <c r="A386" s="102"/>
      <c r="D386" s="115"/>
      <c r="F386" s="115"/>
    </row>
    <row r="387" spans="1:6" s="101" customFormat="1">
      <c r="A387" s="102"/>
      <c r="D387" s="115"/>
      <c r="F387" s="115"/>
    </row>
    <row r="388" spans="1:6" s="101" customFormat="1">
      <c r="A388" s="102"/>
      <c r="D388" s="115"/>
      <c r="F388" s="115"/>
    </row>
    <row r="389" spans="1:6" s="101" customFormat="1">
      <c r="A389" s="102"/>
      <c r="D389" s="115"/>
      <c r="F389" s="115"/>
    </row>
    <row r="390" spans="1:6" s="101" customFormat="1">
      <c r="A390" s="102"/>
      <c r="D390" s="115"/>
      <c r="F390" s="115"/>
    </row>
    <row r="391" spans="1:6" s="101" customFormat="1">
      <c r="A391" s="102"/>
      <c r="D391" s="115"/>
      <c r="F391" s="115"/>
    </row>
    <row r="392" spans="1:6" s="101" customFormat="1">
      <c r="A392" s="102"/>
      <c r="D392" s="115"/>
      <c r="F392" s="115"/>
    </row>
    <row r="393" spans="1:6" s="101" customFormat="1">
      <c r="A393" s="102"/>
      <c r="D393" s="115"/>
      <c r="F393" s="115"/>
    </row>
    <row r="394" spans="1:6" s="101" customFormat="1">
      <c r="A394" s="102"/>
      <c r="D394" s="115"/>
      <c r="F394" s="115"/>
    </row>
    <row r="395" spans="1:6" s="101" customFormat="1">
      <c r="A395" s="102"/>
      <c r="D395" s="115"/>
      <c r="F395" s="115"/>
    </row>
    <row r="396" spans="1:6" s="101" customFormat="1">
      <c r="A396" s="102"/>
      <c r="D396" s="115"/>
      <c r="F396" s="115"/>
    </row>
    <row r="397" spans="1:6" s="101" customFormat="1">
      <c r="A397" s="102"/>
      <c r="D397" s="115"/>
      <c r="F397" s="115"/>
    </row>
    <row r="398" spans="1:6" s="101" customFormat="1">
      <c r="A398" s="102"/>
      <c r="D398" s="115"/>
      <c r="F398" s="115"/>
    </row>
    <row r="399" spans="1:6" s="101" customFormat="1">
      <c r="A399" s="102"/>
      <c r="D399" s="115"/>
      <c r="F399" s="115"/>
    </row>
    <row r="400" spans="1:6" s="101" customFormat="1">
      <c r="A400" s="102"/>
      <c r="D400" s="115"/>
      <c r="F400" s="115"/>
    </row>
    <row r="401" spans="1:6" s="101" customFormat="1">
      <c r="A401" s="102"/>
      <c r="D401" s="115"/>
      <c r="F401" s="115"/>
    </row>
    <row r="402" spans="1:6" s="101" customFormat="1">
      <c r="A402" s="102"/>
      <c r="D402" s="115"/>
      <c r="F402" s="115"/>
    </row>
    <row r="403" spans="1:6" s="101" customFormat="1">
      <c r="A403" s="102"/>
      <c r="D403" s="115"/>
      <c r="F403" s="115"/>
    </row>
    <row r="404" spans="1:6" s="101" customFormat="1">
      <c r="A404" s="102"/>
      <c r="D404" s="115"/>
      <c r="F404" s="115"/>
    </row>
    <row r="405" spans="1:6" s="101" customFormat="1">
      <c r="A405" s="102"/>
      <c r="D405" s="115"/>
      <c r="F405" s="115"/>
    </row>
    <row r="406" spans="1:6" s="101" customFormat="1">
      <c r="A406" s="102"/>
      <c r="D406" s="115"/>
      <c r="F406" s="115"/>
    </row>
    <row r="407" spans="1:6" s="101" customFormat="1">
      <c r="A407" s="102"/>
      <c r="D407" s="115"/>
      <c r="F407" s="115"/>
    </row>
    <row r="408" spans="1:6" s="101" customFormat="1">
      <c r="A408" s="102"/>
      <c r="D408" s="115"/>
      <c r="F408" s="115"/>
    </row>
    <row r="409" spans="1:6" s="101" customFormat="1">
      <c r="A409" s="102"/>
      <c r="D409" s="115"/>
      <c r="F409" s="115"/>
    </row>
    <row r="410" spans="1:6" s="101" customFormat="1">
      <c r="A410" s="102"/>
      <c r="D410" s="115"/>
      <c r="F410" s="115"/>
    </row>
    <row r="411" spans="1:6" s="101" customFormat="1">
      <c r="A411" s="102"/>
      <c r="D411" s="115"/>
      <c r="F411" s="115"/>
    </row>
    <row r="412" spans="1:6" s="101" customFormat="1">
      <c r="A412" s="102"/>
      <c r="D412" s="115"/>
      <c r="F412" s="115"/>
    </row>
    <row r="413" spans="1:6" s="101" customFormat="1">
      <c r="A413" s="102"/>
      <c r="D413" s="115"/>
      <c r="F413" s="115"/>
    </row>
    <row r="414" spans="1:6" s="101" customFormat="1">
      <c r="A414" s="102"/>
      <c r="D414" s="115"/>
      <c r="F414" s="115"/>
    </row>
    <row r="415" spans="1:6" s="101" customFormat="1">
      <c r="A415" s="102"/>
      <c r="D415" s="115"/>
      <c r="F415" s="115"/>
    </row>
    <row r="416" spans="1:6" s="101" customFormat="1">
      <c r="A416" s="102"/>
      <c r="D416" s="115"/>
      <c r="F416" s="115"/>
    </row>
    <row r="417" spans="1:6" s="101" customFormat="1">
      <c r="A417" s="102"/>
      <c r="D417" s="115"/>
      <c r="F417" s="115"/>
    </row>
    <row r="418" spans="1:6" s="101" customFormat="1">
      <c r="A418" s="102"/>
      <c r="D418" s="115"/>
      <c r="F418" s="115"/>
    </row>
    <row r="419" spans="1:6" s="101" customFormat="1">
      <c r="A419" s="102"/>
      <c r="D419" s="115"/>
      <c r="F419" s="115"/>
    </row>
    <row r="420" spans="1:6" s="101" customFormat="1">
      <c r="A420" s="102"/>
      <c r="D420" s="115"/>
      <c r="F420" s="115"/>
    </row>
    <row r="421" spans="1:6" s="101" customFormat="1">
      <c r="A421" s="102"/>
      <c r="D421" s="115"/>
      <c r="F421" s="115"/>
    </row>
    <row r="422" spans="1:6" s="101" customFormat="1">
      <c r="A422" s="102"/>
      <c r="D422" s="115"/>
      <c r="F422" s="115"/>
    </row>
    <row r="423" spans="1:6" s="101" customFormat="1">
      <c r="A423" s="102"/>
      <c r="D423" s="115"/>
      <c r="F423" s="115"/>
    </row>
    <row r="424" spans="1:6" s="101" customFormat="1">
      <c r="A424" s="102"/>
      <c r="D424" s="115"/>
      <c r="F424" s="115"/>
    </row>
    <row r="425" spans="1:6" s="101" customFormat="1">
      <c r="A425" s="102"/>
      <c r="D425" s="115"/>
      <c r="F425" s="115"/>
    </row>
    <row r="426" spans="1:6" s="101" customFormat="1">
      <c r="A426" s="102"/>
      <c r="D426" s="115"/>
      <c r="F426" s="115"/>
    </row>
    <row r="427" spans="1:6" s="101" customFormat="1">
      <c r="A427" s="102"/>
      <c r="D427" s="115"/>
      <c r="F427" s="115"/>
    </row>
    <row r="428" spans="1:6" s="101" customFormat="1">
      <c r="A428" s="102"/>
      <c r="D428" s="115"/>
      <c r="F428" s="115"/>
    </row>
    <row r="429" spans="1:6" s="101" customFormat="1">
      <c r="A429" s="102"/>
      <c r="D429" s="115"/>
      <c r="F429" s="115"/>
    </row>
    <row r="430" spans="1:6" s="101" customFormat="1">
      <c r="A430" s="102"/>
      <c r="D430" s="115"/>
      <c r="F430" s="115"/>
    </row>
    <row r="431" spans="1:6" s="101" customFormat="1">
      <c r="A431" s="102"/>
      <c r="D431" s="115"/>
      <c r="F431" s="115"/>
    </row>
    <row r="432" spans="1:6" s="101" customFormat="1">
      <c r="A432" s="102"/>
      <c r="D432" s="115"/>
      <c r="F432" s="115"/>
    </row>
    <row r="433" spans="1:6" s="101" customFormat="1">
      <c r="A433" s="102"/>
      <c r="D433" s="115"/>
      <c r="F433" s="115"/>
    </row>
    <row r="434" spans="1:6" s="101" customFormat="1">
      <c r="A434" s="102"/>
      <c r="D434" s="115"/>
      <c r="F434" s="115"/>
    </row>
    <row r="435" spans="1:6" s="101" customFormat="1">
      <c r="A435" s="102"/>
      <c r="D435" s="115"/>
      <c r="F435" s="115"/>
    </row>
    <row r="436" spans="1:6" s="101" customFormat="1">
      <c r="A436" s="102"/>
      <c r="D436" s="115"/>
      <c r="F436" s="115"/>
    </row>
    <row r="437" spans="1:6" s="101" customFormat="1">
      <c r="A437" s="102"/>
      <c r="D437" s="115"/>
      <c r="F437" s="115"/>
    </row>
    <row r="438" spans="1:6" s="101" customFormat="1">
      <c r="A438" s="102"/>
      <c r="D438" s="115"/>
      <c r="F438" s="115"/>
    </row>
    <row r="439" spans="1:6" s="101" customFormat="1">
      <c r="A439" s="102"/>
      <c r="D439" s="115"/>
      <c r="F439" s="115"/>
    </row>
    <row r="440" spans="1:6" s="101" customFormat="1">
      <c r="A440" s="102"/>
      <c r="D440" s="115"/>
      <c r="F440" s="115"/>
    </row>
    <row r="441" spans="1:6" s="101" customFormat="1">
      <c r="A441" s="102"/>
      <c r="D441" s="115"/>
      <c r="F441" s="115"/>
    </row>
    <row r="442" spans="1:6" s="101" customFormat="1">
      <c r="A442" s="102"/>
      <c r="D442" s="115"/>
      <c r="F442" s="115"/>
    </row>
    <row r="443" spans="1:6" s="101" customFormat="1">
      <c r="A443" s="102"/>
      <c r="D443" s="115"/>
      <c r="F443" s="115"/>
    </row>
    <row r="444" spans="1:6" s="101" customFormat="1">
      <c r="A444" s="102"/>
      <c r="D444" s="115"/>
      <c r="F444" s="115"/>
    </row>
    <row r="445" spans="1:6" s="101" customFormat="1">
      <c r="A445" s="102"/>
      <c r="D445" s="115"/>
      <c r="F445" s="115"/>
    </row>
    <row r="446" spans="1:6" s="101" customFormat="1">
      <c r="A446" s="102"/>
      <c r="D446" s="115"/>
      <c r="F446" s="115"/>
    </row>
    <row r="447" spans="1:6" s="101" customFormat="1">
      <c r="A447" s="102"/>
      <c r="D447" s="115"/>
      <c r="F447" s="115"/>
    </row>
    <row r="448" spans="1:6" s="101" customFormat="1">
      <c r="A448" s="102"/>
      <c r="D448" s="115"/>
      <c r="F448" s="115"/>
    </row>
    <row r="449" spans="1:6" s="101" customFormat="1">
      <c r="A449" s="102"/>
      <c r="D449" s="115"/>
      <c r="F449" s="115"/>
    </row>
    <row r="450" spans="1:6" s="101" customFormat="1">
      <c r="A450" s="102"/>
      <c r="D450" s="115"/>
      <c r="F450" s="115"/>
    </row>
    <row r="451" spans="1:6" s="101" customFormat="1">
      <c r="A451" s="102"/>
      <c r="D451" s="115"/>
      <c r="F451" s="115"/>
    </row>
    <row r="452" spans="1:6" s="101" customFormat="1">
      <c r="A452" s="102"/>
      <c r="D452" s="115"/>
      <c r="F452" s="115"/>
    </row>
    <row r="453" spans="1:6" s="101" customFormat="1">
      <c r="A453" s="102"/>
      <c r="D453" s="115"/>
      <c r="F453" s="115"/>
    </row>
    <row r="454" spans="1:6" s="101" customFormat="1">
      <c r="A454" s="102"/>
      <c r="D454" s="115"/>
      <c r="F454" s="115"/>
    </row>
    <row r="455" spans="1:6" s="101" customFormat="1">
      <c r="A455" s="102"/>
      <c r="D455" s="115"/>
      <c r="F455" s="115"/>
    </row>
    <row r="456" spans="1:6" s="101" customFormat="1">
      <c r="A456" s="102"/>
      <c r="D456" s="115"/>
      <c r="F456" s="115"/>
    </row>
    <row r="457" spans="1:6" s="101" customFormat="1">
      <c r="A457" s="102"/>
      <c r="D457" s="115"/>
      <c r="F457" s="115"/>
    </row>
    <row r="458" spans="1:6" s="101" customFormat="1">
      <c r="A458" s="102"/>
      <c r="D458" s="115"/>
      <c r="F458" s="115"/>
    </row>
    <row r="459" spans="1:6" s="101" customFormat="1">
      <c r="A459" s="102"/>
      <c r="D459" s="115"/>
      <c r="F459" s="115"/>
    </row>
    <row r="460" spans="1:6" s="101" customFormat="1">
      <c r="A460" s="102"/>
      <c r="D460" s="115"/>
      <c r="F460" s="115"/>
    </row>
    <row r="461" spans="1:6" s="101" customFormat="1">
      <c r="A461" s="102"/>
      <c r="D461" s="115"/>
      <c r="F461" s="115"/>
    </row>
    <row r="462" spans="1:6" s="101" customFormat="1">
      <c r="A462" s="102"/>
      <c r="D462" s="115"/>
      <c r="F462" s="115"/>
    </row>
    <row r="463" spans="1:6" s="101" customFormat="1">
      <c r="A463" s="102"/>
      <c r="D463" s="115"/>
      <c r="F463" s="115"/>
    </row>
    <row r="464" spans="1:6" s="101" customFormat="1">
      <c r="A464" s="102"/>
      <c r="D464" s="115"/>
      <c r="F464" s="115"/>
    </row>
    <row r="465" spans="1:6" s="101" customFormat="1">
      <c r="A465" s="102"/>
      <c r="D465" s="115"/>
      <c r="F465" s="115"/>
    </row>
    <row r="466" spans="1:6" s="101" customFormat="1">
      <c r="A466" s="102"/>
      <c r="D466" s="115"/>
      <c r="F466" s="115"/>
    </row>
    <row r="467" spans="1:6" s="101" customFormat="1">
      <c r="A467" s="102"/>
      <c r="D467" s="115"/>
      <c r="F467" s="115"/>
    </row>
    <row r="468" spans="1:6" s="101" customFormat="1">
      <c r="A468" s="102"/>
      <c r="D468" s="115"/>
      <c r="F468" s="115"/>
    </row>
    <row r="469" spans="1:6" s="101" customFormat="1">
      <c r="A469" s="102"/>
      <c r="D469" s="115"/>
      <c r="F469" s="115"/>
    </row>
    <row r="470" spans="1:6" s="101" customFormat="1">
      <c r="A470" s="102"/>
      <c r="D470" s="115"/>
      <c r="F470" s="115"/>
    </row>
    <row r="471" spans="1:6" s="101" customFormat="1">
      <c r="A471" s="102"/>
      <c r="D471" s="115"/>
      <c r="F471" s="115"/>
    </row>
    <row r="472" spans="1:6" s="101" customFormat="1">
      <c r="A472" s="102"/>
      <c r="D472" s="115"/>
      <c r="F472" s="115"/>
    </row>
    <row r="473" spans="1:6" s="101" customFormat="1">
      <c r="A473" s="102"/>
      <c r="D473" s="115"/>
      <c r="F473" s="115"/>
    </row>
    <row r="474" spans="1:6" s="101" customFormat="1">
      <c r="A474" s="102"/>
      <c r="D474" s="115"/>
      <c r="F474" s="115"/>
    </row>
    <row r="475" spans="1:6" s="101" customFormat="1">
      <c r="A475" s="102"/>
      <c r="D475" s="115"/>
      <c r="F475" s="115"/>
    </row>
    <row r="476" spans="1:6" s="101" customFormat="1">
      <c r="A476" s="102"/>
      <c r="D476" s="115"/>
      <c r="F476" s="115"/>
    </row>
    <row r="477" spans="1:6" s="101" customFormat="1">
      <c r="A477" s="102"/>
      <c r="D477" s="115"/>
      <c r="F477" s="115"/>
    </row>
    <row r="478" spans="1:6" s="101" customFormat="1">
      <c r="A478" s="102"/>
      <c r="D478" s="115"/>
      <c r="F478" s="115"/>
    </row>
    <row r="479" spans="1:6" s="101" customFormat="1">
      <c r="A479" s="102"/>
      <c r="D479" s="115"/>
      <c r="F479" s="115"/>
    </row>
    <row r="480" spans="1:6" s="101" customFormat="1">
      <c r="A480" s="102"/>
      <c r="D480" s="115"/>
      <c r="F480" s="115"/>
    </row>
    <row r="481" spans="1:6" s="101" customFormat="1">
      <c r="A481" s="102"/>
      <c r="D481" s="115"/>
      <c r="F481" s="115"/>
    </row>
    <row r="482" spans="1:6" s="101" customFormat="1">
      <c r="A482" s="102"/>
      <c r="D482" s="115"/>
      <c r="F482" s="115"/>
    </row>
    <row r="483" spans="1:6" s="101" customFormat="1">
      <c r="A483" s="102"/>
      <c r="D483" s="115"/>
      <c r="F483" s="115"/>
    </row>
    <row r="484" spans="1:6" s="101" customFormat="1">
      <c r="A484" s="102"/>
      <c r="D484" s="115"/>
      <c r="F484" s="115"/>
    </row>
    <row r="485" spans="1:6" s="101" customFormat="1">
      <c r="A485" s="102"/>
      <c r="D485" s="115"/>
      <c r="F485" s="115"/>
    </row>
    <row r="486" spans="1:6" s="101" customFormat="1">
      <c r="A486" s="102"/>
      <c r="D486" s="115"/>
      <c r="F486" s="115"/>
    </row>
    <row r="487" spans="1:6" s="101" customFormat="1">
      <c r="A487" s="102"/>
      <c r="D487" s="115"/>
      <c r="F487" s="115"/>
    </row>
    <row r="488" spans="1:6" s="101" customFormat="1">
      <c r="A488" s="102"/>
      <c r="D488" s="115"/>
      <c r="F488" s="115"/>
    </row>
    <row r="489" spans="1:6" s="101" customFormat="1">
      <c r="A489" s="102"/>
      <c r="D489" s="115"/>
      <c r="F489" s="115"/>
    </row>
    <row r="490" spans="1:6" s="101" customFormat="1">
      <c r="A490" s="102"/>
      <c r="D490" s="115"/>
      <c r="F490" s="115"/>
    </row>
    <row r="491" spans="1:6" s="101" customFormat="1">
      <c r="A491" s="102"/>
      <c r="D491" s="115"/>
      <c r="F491" s="115"/>
    </row>
    <row r="492" spans="1:6" s="101" customFormat="1">
      <c r="A492" s="102"/>
      <c r="D492" s="115"/>
      <c r="F492" s="115"/>
    </row>
    <row r="493" spans="1:6" s="101" customFormat="1">
      <c r="A493" s="102"/>
      <c r="D493" s="115"/>
      <c r="F493" s="115"/>
    </row>
    <row r="494" spans="1:6" s="101" customFormat="1">
      <c r="A494" s="102"/>
      <c r="D494" s="115"/>
      <c r="F494" s="115"/>
    </row>
    <row r="495" spans="1:6" s="101" customFormat="1">
      <c r="A495" s="102"/>
      <c r="D495" s="115"/>
      <c r="F495" s="115"/>
    </row>
    <row r="496" spans="1:6" s="101" customFormat="1">
      <c r="A496" s="102"/>
      <c r="D496" s="115"/>
      <c r="F496" s="115"/>
    </row>
    <row r="497" spans="1:6" s="101" customFormat="1">
      <c r="A497" s="102"/>
      <c r="D497" s="115"/>
      <c r="F497" s="115"/>
    </row>
    <row r="498" spans="1:6" s="101" customFormat="1">
      <c r="A498" s="102"/>
      <c r="D498" s="115"/>
      <c r="F498" s="115"/>
    </row>
    <row r="499" spans="1:6" s="101" customFormat="1">
      <c r="A499" s="102"/>
      <c r="D499" s="115"/>
      <c r="F499" s="115"/>
    </row>
    <row r="500" spans="1:6" s="101" customFormat="1">
      <c r="A500" s="102"/>
      <c r="D500" s="115"/>
      <c r="F500" s="115"/>
    </row>
    <row r="501" spans="1:6" s="101" customFormat="1">
      <c r="A501" s="102"/>
      <c r="D501" s="115"/>
      <c r="F501" s="115"/>
    </row>
    <row r="502" spans="1:6" s="101" customFormat="1">
      <c r="A502" s="102"/>
      <c r="D502" s="115"/>
      <c r="F502" s="115"/>
    </row>
    <row r="503" spans="1:6" s="101" customFormat="1">
      <c r="A503" s="102"/>
      <c r="D503" s="115"/>
      <c r="F503" s="115"/>
    </row>
    <row r="504" spans="1:6" s="101" customFormat="1">
      <c r="A504" s="102"/>
      <c r="D504" s="115"/>
      <c r="F504" s="115"/>
    </row>
    <row r="505" spans="1:6" s="101" customFormat="1">
      <c r="A505" s="102"/>
      <c r="D505" s="115"/>
      <c r="F505" s="115"/>
    </row>
    <row r="506" spans="1:6" s="101" customFormat="1">
      <c r="A506" s="102"/>
      <c r="D506" s="115"/>
      <c r="F506" s="115"/>
    </row>
    <row r="507" spans="1:6" s="101" customFormat="1">
      <c r="A507" s="102"/>
      <c r="D507" s="115"/>
      <c r="F507" s="115"/>
    </row>
    <row r="508" spans="1:6" s="101" customFormat="1">
      <c r="A508" s="102"/>
      <c r="D508" s="115"/>
      <c r="F508" s="115"/>
    </row>
    <row r="509" spans="1:6" s="101" customFormat="1">
      <c r="A509" s="102"/>
      <c r="D509" s="115"/>
      <c r="F509" s="115"/>
    </row>
    <row r="510" spans="1:6" s="101" customFormat="1">
      <c r="A510" s="102"/>
      <c r="D510" s="115"/>
      <c r="F510" s="115"/>
    </row>
    <row r="511" spans="1:6" s="101" customFormat="1">
      <c r="A511" s="102"/>
      <c r="D511" s="115"/>
      <c r="F511" s="115"/>
    </row>
    <row r="512" spans="1:6" s="101" customFormat="1">
      <c r="A512" s="102"/>
      <c r="D512" s="115"/>
      <c r="F512" s="115"/>
    </row>
    <row r="513" spans="1:6" s="101" customFormat="1">
      <c r="A513" s="102"/>
      <c r="D513" s="115"/>
      <c r="F513" s="115"/>
    </row>
    <row r="514" spans="1:6" s="101" customFormat="1">
      <c r="A514" s="102"/>
      <c r="D514" s="115"/>
      <c r="F514" s="115"/>
    </row>
    <row r="515" spans="1:6" s="101" customFormat="1">
      <c r="A515" s="102"/>
      <c r="D515" s="115"/>
      <c r="F515" s="115"/>
    </row>
    <row r="516" spans="1:6" s="101" customFormat="1">
      <c r="A516" s="102"/>
      <c r="D516" s="115"/>
      <c r="F516" s="115"/>
    </row>
    <row r="517" spans="1:6" s="101" customFormat="1">
      <c r="A517" s="102"/>
      <c r="D517" s="115"/>
      <c r="F517" s="115"/>
    </row>
    <row r="518" spans="1:6" s="101" customFormat="1">
      <c r="A518" s="102"/>
      <c r="D518" s="115"/>
      <c r="F518" s="115"/>
    </row>
    <row r="519" spans="1:6" s="101" customFormat="1">
      <c r="A519" s="102"/>
      <c r="D519" s="115"/>
      <c r="F519" s="115"/>
    </row>
    <row r="520" spans="1:6" s="101" customFormat="1">
      <c r="A520" s="102"/>
      <c r="D520" s="115"/>
      <c r="F520" s="115"/>
    </row>
    <row r="521" spans="1:6" s="101" customFormat="1">
      <c r="A521" s="102"/>
      <c r="D521" s="115"/>
      <c r="F521" s="115"/>
    </row>
    <row r="522" spans="1:6" s="101" customFormat="1">
      <c r="A522" s="102"/>
      <c r="D522" s="115"/>
      <c r="F522" s="115"/>
    </row>
    <row r="523" spans="1:6" s="101" customFormat="1">
      <c r="A523" s="102"/>
      <c r="D523" s="115"/>
      <c r="F523" s="115"/>
    </row>
    <row r="524" spans="1:6" s="101" customFormat="1">
      <c r="A524" s="102"/>
      <c r="D524" s="115"/>
      <c r="F524" s="115"/>
    </row>
    <row r="525" spans="1:6" s="101" customFormat="1">
      <c r="A525" s="102"/>
      <c r="D525" s="115"/>
      <c r="F525" s="115"/>
    </row>
    <row r="526" spans="1:6" s="101" customFormat="1">
      <c r="A526" s="102"/>
      <c r="D526" s="115"/>
      <c r="F526" s="115"/>
    </row>
    <row r="527" spans="1:6" s="101" customFormat="1">
      <c r="A527" s="102"/>
      <c r="D527" s="115"/>
      <c r="F527" s="115"/>
    </row>
    <row r="528" spans="1:6" s="101" customFormat="1">
      <c r="A528" s="102"/>
      <c r="D528" s="115"/>
      <c r="F528" s="115"/>
    </row>
    <row r="529" spans="1:6" s="101" customFormat="1">
      <c r="A529" s="102"/>
      <c r="D529" s="115"/>
      <c r="F529" s="115"/>
    </row>
    <row r="530" spans="1:6" s="101" customFormat="1">
      <c r="A530" s="102"/>
      <c r="D530" s="115"/>
      <c r="F530" s="115"/>
    </row>
    <row r="531" spans="1:6" s="101" customFormat="1">
      <c r="A531" s="102"/>
      <c r="D531" s="115"/>
      <c r="F531" s="115"/>
    </row>
    <row r="532" spans="1:6" s="101" customFormat="1">
      <c r="A532" s="102"/>
      <c r="D532" s="115"/>
      <c r="F532" s="115"/>
    </row>
    <row r="533" spans="1:6" s="101" customFormat="1">
      <c r="A533" s="102"/>
      <c r="D533" s="115"/>
      <c r="F533" s="115"/>
    </row>
    <row r="534" spans="1:6" s="101" customFormat="1">
      <c r="A534" s="102"/>
      <c r="D534" s="115"/>
      <c r="F534" s="115"/>
    </row>
    <row r="535" spans="1:6" s="101" customFormat="1">
      <c r="A535" s="102"/>
      <c r="D535" s="115"/>
      <c r="F535" s="115"/>
    </row>
    <row r="536" spans="1:6" s="101" customFormat="1">
      <c r="A536" s="102"/>
      <c r="D536" s="115"/>
    </row>
    <row r="537" spans="1:6" s="101" customFormat="1">
      <c r="A537" s="102"/>
      <c r="D537" s="115"/>
    </row>
    <row r="538" spans="1:6" s="101" customFormat="1">
      <c r="A538" s="102"/>
      <c r="D538" s="115"/>
    </row>
    <row r="539" spans="1:6" s="101" customFormat="1">
      <c r="A539" s="102"/>
      <c r="D539" s="115"/>
    </row>
    <row r="540" spans="1:6" s="101" customFormat="1">
      <c r="A540" s="102"/>
      <c r="D540" s="115"/>
    </row>
    <row r="541" spans="1:6" s="101" customFormat="1">
      <c r="A541" s="102"/>
      <c r="D541" s="115"/>
    </row>
    <row r="542" spans="1:6" s="101" customFormat="1">
      <c r="A542" s="102"/>
      <c r="D542" s="115"/>
    </row>
    <row r="543" spans="1:6" s="101" customFormat="1">
      <c r="A543" s="102"/>
      <c r="D543" s="115"/>
    </row>
    <row r="544" spans="1:6" s="101" customFormat="1">
      <c r="A544" s="102"/>
      <c r="D544" s="115"/>
    </row>
    <row r="545" spans="1:4" s="101" customFormat="1">
      <c r="A545" s="102"/>
      <c r="D545" s="115"/>
    </row>
    <row r="546" spans="1:4" s="101" customFormat="1">
      <c r="A546" s="102"/>
      <c r="D546" s="115"/>
    </row>
    <row r="547" spans="1:4" s="101" customFormat="1">
      <c r="A547" s="102"/>
      <c r="D547" s="115"/>
    </row>
    <row r="548" spans="1:4" s="101" customFormat="1">
      <c r="A548" s="102"/>
      <c r="D548" s="115"/>
    </row>
    <row r="549" spans="1:4" s="101" customFormat="1">
      <c r="A549" s="102"/>
      <c r="D549" s="115"/>
    </row>
    <row r="550" spans="1:4" s="101" customFormat="1">
      <c r="A550" s="102"/>
      <c r="D550" s="115"/>
    </row>
    <row r="551" spans="1:4" s="101" customFormat="1">
      <c r="A551" s="102"/>
      <c r="D551" s="115"/>
    </row>
    <row r="552" spans="1:4" s="101" customFormat="1">
      <c r="A552" s="102"/>
      <c r="D552" s="115"/>
    </row>
    <row r="553" spans="1:4" s="101" customFormat="1">
      <c r="A553" s="102"/>
      <c r="D553" s="115"/>
    </row>
    <row r="554" spans="1:4" s="101" customFormat="1">
      <c r="A554" s="102"/>
      <c r="D554" s="115"/>
    </row>
    <row r="555" spans="1:4" s="101" customFormat="1">
      <c r="A555" s="102"/>
      <c r="D555" s="115"/>
    </row>
    <row r="556" spans="1:4" s="101" customFormat="1">
      <c r="A556" s="102"/>
      <c r="D556" s="115"/>
    </row>
    <row r="557" spans="1:4" s="101" customFormat="1">
      <c r="A557" s="102"/>
      <c r="D557" s="115"/>
    </row>
    <row r="558" spans="1:4" s="101" customFormat="1">
      <c r="A558" s="102"/>
      <c r="D558" s="115"/>
    </row>
    <row r="559" spans="1:4" s="101" customFormat="1">
      <c r="A559" s="102"/>
      <c r="D559" s="115"/>
    </row>
    <row r="560" spans="1:4" s="101" customFormat="1">
      <c r="A560" s="102"/>
      <c r="D560" s="115"/>
    </row>
    <row r="561" spans="1:4" s="101" customFormat="1">
      <c r="A561" s="102"/>
      <c r="D561" s="115"/>
    </row>
    <row r="562" spans="1:4" s="101" customFormat="1">
      <c r="A562" s="102"/>
      <c r="D562" s="115"/>
    </row>
    <row r="563" spans="1:4" s="101" customFormat="1">
      <c r="A563" s="102"/>
      <c r="D563" s="115"/>
    </row>
    <row r="564" spans="1:4" s="101" customFormat="1">
      <c r="A564" s="102"/>
      <c r="D564" s="115"/>
    </row>
    <row r="565" spans="1:4" s="101" customFormat="1">
      <c r="A565" s="102"/>
      <c r="D565" s="115"/>
    </row>
    <row r="566" spans="1:4" s="101" customFormat="1">
      <c r="A566" s="102"/>
      <c r="D566" s="115"/>
    </row>
    <row r="567" spans="1:4" s="101" customFormat="1">
      <c r="A567" s="102"/>
      <c r="D567" s="115"/>
    </row>
    <row r="568" spans="1:4" s="101" customFormat="1">
      <c r="A568" s="102"/>
      <c r="D568" s="115"/>
    </row>
    <row r="569" spans="1:4" s="101" customFormat="1">
      <c r="A569" s="102"/>
      <c r="D569" s="115"/>
    </row>
    <row r="570" spans="1:4" s="101" customFormat="1">
      <c r="A570" s="102"/>
      <c r="D570" s="115"/>
    </row>
    <row r="571" spans="1:4" s="101" customFormat="1">
      <c r="A571" s="102"/>
      <c r="D571" s="115"/>
    </row>
    <row r="572" spans="1:4" s="101" customFormat="1">
      <c r="A572" s="102"/>
      <c r="D572" s="115"/>
    </row>
    <row r="573" spans="1:4" s="101" customFormat="1">
      <c r="A573" s="102"/>
      <c r="D573" s="115"/>
    </row>
    <row r="574" spans="1:4" s="101" customFormat="1">
      <c r="A574" s="102"/>
      <c r="D574" s="115"/>
    </row>
    <row r="575" spans="1:4" s="101" customFormat="1">
      <c r="A575" s="102"/>
      <c r="D575" s="115"/>
    </row>
    <row r="576" spans="1:4" s="101" customFormat="1">
      <c r="A576" s="102"/>
      <c r="D576" s="115"/>
    </row>
    <row r="577" spans="1:4" s="101" customFormat="1">
      <c r="A577" s="102"/>
      <c r="D577" s="115"/>
    </row>
    <row r="578" spans="1:4" s="101" customFormat="1">
      <c r="A578" s="102"/>
      <c r="D578" s="115"/>
    </row>
    <row r="579" spans="1:4" s="101" customFormat="1">
      <c r="A579" s="102"/>
      <c r="D579" s="115"/>
    </row>
    <row r="580" spans="1:4" s="101" customFormat="1">
      <c r="A580" s="102"/>
      <c r="D580" s="115"/>
    </row>
    <row r="581" spans="1:4" s="101" customFormat="1">
      <c r="A581" s="102"/>
      <c r="D581" s="115"/>
    </row>
    <row r="582" spans="1:4" s="101" customFormat="1">
      <c r="A582" s="102"/>
      <c r="D582" s="115"/>
    </row>
    <row r="583" spans="1:4" s="101" customFormat="1">
      <c r="A583" s="102"/>
      <c r="D583" s="115"/>
    </row>
    <row r="584" spans="1:4" s="101" customFormat="1">
      <c r="A584" s="102"/>
      <c r="D584" s="115"/>
    </row>
    <row r="585" spans="1:4" s="101" customFormat="1">
      <c r="A585" s="102"/>
      <c r="D585" s="115"/>
    </row>
    <row r="586" spans="1:4" s="101" customFormat="1">
      <c r="A586" s="102"/>
      <c r="D586" s="115"/>
    </row>
    <row r="587" spans="1:4" s="101" customFormat="1">
      <c r="A587" s="102"/>
      <c r="D587" s="115"/>
    </row>
    <row r="588" spans="1:4" s="101" customFormat="1">
      <c r="A588" s="102"/>
      <c r="D588" s="115"/>
    </row>
    <row r="589" spans="1:4" s="101" customFormat="1">
      <c r="A589" s="102"/>
      <c r="D589" s="115"/>
    </row>
    <row r="590" spans="1:4" s="101" customFormat="1">
      <c r="A590" s="102"/>
      <c r="D590" s="115"/>
    </row>
    <row r="591" spans="1:4" s="101" customFormat="1">
      <c r="A591" s="102"/>
      <c r="D591" s="115"/>
    </row>
    <row r="592" spans="1:4" s="101" customFormat="1">
      <c r="A592" s="102"/>
      <c r="D592" s="115"/>
    </row>
    <row r="593" spans="1:4" s="101" customFormat="1">
      <c r="A593" s="102"/>
      <c r="D593" s="115"/>
    </row>
    <row r="594" spans="1:4" s="101" customFormat="1">
      <c r="A594" s="102"/>
      <c r="D594" s="115"/>
    </row>
    <row r="595" spans="1:4" s="101" customFormat="1">
      <c r="A595" s="102"/>
      <c r="D595" s="115"/>
    </row>
    <row r="596" spans="1:4" s="101" customFormat="1">
      <c r="A596" s="102"/>
      <c r="D596" s="115"/>
    </row>
    <row r="597" spans="1:4" s="101" customFormat="1">
      <c r="A597" s="102"/>
      <c r="D597" s="115"/>
    </row>
    <row r="598" spans="1:4" s="101" customFormat="1">
      <c r="A598" s="102"/>
      <c r="D598" s="115"/>
    </row>
    <row r="599" spans="1:4" s="101" customFormat="1">
      <c r="A599" s="102"/>
      <c r="D599" s="115"/>
    </row>
    <row r="600" spans="1:4" s="101" customFormat="1">
      <c r="A600" s="102"/>
      <c r="D600" s="115"/>
    </row>
    <row r="601" spans="1:4" s="101" customFormat="1">
      <c r="A601" s="102"/>
      <c r="D601" s="115"/>
    </row>
    <row r="602" spans="1:4" s="101" customFormat="1">
      <c r="A602" s="102"/>
      <c r="D602" s="115"/>
    </row>
    <row r="603" spans="1:4" s="101" customFormat="1">
      <c r="A603" s="102"/>
      <c r="D603" s="115"/>
    </row>
    <row r="604" spans="1:4" s="101" customFormat="1">
      <c r="A604" s="102"/>
      <c r="D604" s="115"/>
    </row>
    <row r="605" spans="1:4" s="101" customFormat="1">
      <c r="A605" s="102"/>
      <c r="D605" s="115"/>
    </row>
    <row r="606" spans="1:4" s="101" customFormat="1">
      <c r="A606" s="102"/>
      <c r="D606" s="115"/>
    </row>
    <row r="607" spans="1:4" s="101" customFormat="1">
      <c r="A607" s="102"/>
      <c r="D607" s="115"/>
    </row>
    <row r="608" spans="1:4" s="101" customFormat="1">
      <c r="A608" s="102"/>
      <c r="D608" s="115"/>
    </row>
    <row r="609" spans="1:4" s="101" customFormat="1">
      <c r="A609" s="102"/>
      <c r="D609" s="115"/>
    </row>
    <row r="610" spans="1:4" s="101" customFormat="1">
      <c r="A610" s="102"/>
      <c r="D610" s="115"/>
    </row>
    <row r="611" spans="1:4" s="101" customFormat="1">
      <c r="A611" s="102"/>
      <c r="D611" s="115"/>
    </row>
    <row r="612" spans="1:4" s="101" customFormat="1">
      <c r="A612" s="102"/>
      <c r="D612" s="115"/>
    </row>
    <row r="613" spans="1:4" s="101" customFormat="1">
      <c r="A613" s="102"/>
      <c r="D613" s="115"/>
    </row>
    <row r="614" spans="1:4" s="101" customFormat="1">
      <c r="A614" s="102"/>
      <c r="D614" s="115"/>
    </row>
    <row r="615" spans="1:4" s="101" customFormat="1">
      <c r="A615" s="102"/>
      <c r="D615" s="115"/>
    </row>
    <row r="616" spans="1:4" s="101" customFormat="1">
      <c r="A616" s="102"/>
      <c r="D616" s="115"/>
    </row>
    <row r="617" spans="1:4" s="101" customFormat="1">
      <c r="A617" s="102"/>
      <c r="D617" s="115"/>
    </row>
    <row r="618" spans="1:4" s="101" customFormat="1">
      <c r="A618" s="102"/>
      <c r="D618" s="115"/>
    </row>
    <row r="619" spans="1:4" s="101" customFormat="1">
      <c r="A619" s="102"/>
      <c r="D619" s="115"/>
    </row>
    <row r="620" spans="1:4" s="101" customFormat="1">
      <c r="A620" s="102"/>
      <c r="D620" s="115"/>
    </row>
    <row r="621" spans="1:4" s="101" customFormat="1">
      <c r="A621" s="102"/>
      <c r="D621" s="115"/>
    </row>
    <row r="622" spans="1:4" s="101" customFormat="1">
      <c r="A622" s="102"/>
      <c r="D622" s="115"/>
    </row>
    <row r="623" spans="1:4" s="101" customFormat="1">
      <c r="A623" s="102"/>
      <c r="D623" s="115"/>
    </row>
    <row r="624" spans="1:4" s="101" customFormat="1">
      <c r="A624" s="102"/>
      <c r="D624" s="115"/>
    </row>
    <row r="625" spans="1:4" s="101" customFormat="1">
      <c r="A625" s="102"/>
      <c r="D625" s="115"/>
    </row>
    <row r="626" spans="1:4" s="101" customFormat="1">
      <c r="A626" s="102"/>
      <c r="D626" s="115"/>
    </row>
    <row r="627" spans="1:4" s="101" customFormat="1">
      <c r="A627" s="102"/>
      <c r="D627" s="115"/>
    </row>
    <row r="628" spans="1:4" s="101" customFormat="1">
      <c r="A628" s="102"/>
      <c r="D628" s="115"/>
    </row>
    <row r="629" spans="1:4" s="101" customFormat="1">
      <c r="A629" s="102"/>
      <c r="D629" s="115"/>
    </row>
    <row r="630" spans="1:4" s="101" customFormat="1">
      <c r="A630" s="102"/>
      <c r="D630" s="115"/>
    </row>
    <row r="631" spans="1:4" s="101" customFormat="1">
      <c r="A631" s="102"/>
      <c r="D631" s="115"/>
    </row>
    <row r="632" spans="1:4" s="101" customFormat="1">
      <c r="A632" s="102"/>
      <c r="D632" s="115"/>
    </row>
    <row r="633" spans="1:4" s="101" customFormat="1">
      <c r="A633" s="102"/>
      <c r="D633" s="115"/>
    </row>
    <row r="634" spans="1:4" s="101" customFormat="1">
      <c r="A634" s="102"/>
      <c r="D634" s="115"/>
    </row>
    <row r="635" spans="1:4" s="101" customFormat="1">
      <c r="A635" s="102"/>
      <c r="D635" s="115"/>
    </row>
    <row r="636" spans="1:4" s="101" customFormat="1">
      <c r="A636" s="102"/>
      <c r="D636" s="115"/>
    </row>
    <row r="637" spans="1:4" s="101" customFormat="1">
      <c r="A637" s="102"/>
      <c r="D637" s="115"/>
    </row>
    <row r="638" spans="1:4" s="101" customFormat="1">
      <c r="A638" s="102"/>
      <c r="D638" s="115"/>
    </row>
    <row r="639" spans="1:4" s="101" customFormat="1">
      <c r="A639" s="102"/>
      <c r="D639" s="115"/>
    </row>
    <row r="640" spans="1:4" s="101" customFormat="1">
      <c r="A640" s="102"/>
      <c r="D640" s="115"/>
    </row>
    <row r="641" spans="1:4" s="101" customFormat="1">
      <c r="A641" s="102"/>
      <c r="D641" s="115"/>
    </row>
    <row r="642" spans="1:4" s="101" customFormat="1">
      <c r="A642" s="102"/>
      <c r="D642" s="115"/>
    </row>
    <row r="643" spans="1:4" s="101" customFormat="1">
      <c r="A643" s="102"/>
      <c r="D643" s="115"/>
    </row>
    <row r="644" spans="1:4" s="101" customFormat="1">
      <c r="A644" s="102"/>
      <c r="D644" s="115"/>
    </row>
    <row r="645" spans="1:4" s="101" customFormat="1">
      <c r="A645" s="102"/>
      <c r="D645" s="115"/>
    </row>
    <row r="646" spans="1:4" s="101" customFormat="1">
      <c r="A646" s="102"/>
      <c r="D646" s="115"/>
    </row>
    <row r="647" spans="1:4" s="101" customFormat="1">
      <c r="A647" s="102"/>
      <c r="D647" s="115"/>
    </row>
    <row r="648" spans="1:4" s="101" customFormat="1">
      <c r="A648" s="102"/>
      <c r="D648" s="115"/>
    </row>
    <row r="649" spans="1:4" s="101" customFormat="1">
      <c r="A649" s="102"/>
      <c r="D649" s="115"/>
    </row>
    <row r="650" spans="1:4" s="101" customFormat="1">
      <c r="A650" s="102"/>
      <c r="D650" s="115"/>
    </row>
    <row r="651" spans="1:4" s="101" customFormat="1">
      <c r="A651" s="102"/>
      <c r="D651" s="115"/>
    </row>
    <row r="652" spans="1:4" s="101" customFormat="1">
      <c r="A652" s="102"/>
      <c r="D652" s="115"/>
    </row>
    <row r="653" spans="1:4" s="101" customFormat="1">
      <c r="A653" s="102"/>
      <c r="D653" s="115"/>
    </row>
    <row r="654" spans="1:4" s="101" customFormat="1">
      <c r="A654" s="102"/>
      <c r="D654" s="115"/>
    </row>
    <row r="655" spans="1:4" s="101" customFormat="1">
      <c r="A655" s="102"/>
      <c r="D655" s="115"/>
    </row>
    <row r="656" spans="1:4" s="101" customFormat="1">
      <c r="A656" s="102"/>
      <c r="D656" s="115"/>
    </row>
    <row r="657" spans="1:4" s="101" customFormat="1">
      <c r="A657" s="102"/>
      <c r="D657" s="115"/>
    </row>
    <row r="658" spans="1:4" s="101" customFormat="1">
      <c r="A658" s="102"/>
      <c r="D658" s="115"/>
    </row>
    <row r="659" spans="1:4" s="101" customFormat="1">
      <c r="A659" s="102"/>
      <c r="D659" s="115"/>
    </row>
    <row r="660" spans="1:4" s="101" customFormat="1">
      <c r="A660" s="102"/>
      <c r="D660" s="115"/>
    </row>
    <row r="661" spans="1:4" s="101" customFormat="1">
      <c r="A661" s="102"/>
      <c r="D661" s="115"/>
    </row>
    <row r="662" spans="1:4" s="101" customFormat="1">
      <c r="A662" s="102"/>
      <c r="D662" s="115"/>
    </row>
    <row r="663" spans="1:4" s="101" customFormat="1">
      <c r="A663" s="102"/>
      <c r="D663" s="115"/>
    </row>
    <row r="664" spans="1:4" s="101" customFormat="1">
      <c r="A664" s="102"/>
      <c r="D664" s="115"/>
    </row>
    <row r="665" spans="1:4" s="101" customFormat="1">
      <c r="A665" s="102"/>
      <c r="D665" s="115"/>
    </row>
    <row r="666" spans="1:4" s="101" customFormat="1">
      <c r="A666" s="102"/>
      <c r="D666" s="115"/>
    </row>
    <row r="667" spans="1:4" s="101" customFormat="1">
      <c r="A667" s="102"/>
      <c r="D667" s="115"/>
    </row>
    <row r="668" spans="1:4" s="101" customFormat="1">
      <c r="A668" s="102"/>
      <c r="D668" s="115"/>
    </row>
    <row r="669" spans="1:4" s="101" customFormat="1">
      <c r="A669" s="102"/>
      <c r="D669" s="115"/>
    </row>
    <row r="670" spans="1:4" s="101" customFormat="1">
      <c r="A670" s="102"/>
      <c r="D670" s="115"/>
    </row>
    <row r="671" spans="1:4" s="101" customFormat="1">
      <c r="A671" s="102"/>
      <c r="D671" s="115"/>
    </row>
    <row r="672" spans="1:4" s="101" customFormat="1">
      <c r="A672" s="102"/>
      <c r="D672" s="115"/>
    </row>
    <row r="673" spans="1:4" s="101" customFormat="1">
      <c r="A673" s="102"/>
      <c r="D673" s="115"/>
    </row>
    <row r="674" spans="1:4" s="101" customFormat="1">
      <c r="A674" s="102"/>
      <c r="D674" s="115"/>
    </row>
    <row r="675" spans="1:4" s="101" customFormat="1">
      <c r="A675" s="102"/>
      <c r="D675" s="115"/>
    </row>
    <row r="676" spans="1:4" s="101" customFormat="1">
      <c r="A676" s="102"/>
      <c r="D676" s="115"/>
    </row>
    <row r="677" spans="1:4" s="101" customFormat="1">
      <c r="A677" s="102"/>
      <c r="D677" s="115"/>
    </row>
    <row r="678" spans="1:4" s="101" customFormat="1">
      <c r="A678" s="102"/>
      <c r="D678" s="115"/>
    </row>
    <row r="679" spans="1:4" s="101" customFormat="1">
      <c r="A679" s="102"/>
      <c r="D679" s="115"/>
    </row>
    <row r="680" spans="1:4" s="101" customFormat="1">
      <c r="A680" s="102"/>
      <c r="D680" s="115"/>
    </row>
    <row r="681" spans="1:4" s="101" customFormat="1">
      <c r="A681" s="102"/>
      <c r="D681" s="115"/>
    </row>
    <row r="682" spans="1:4" s="101" customFormat="1">
      <c r="A682" s="102"/>
      <c r="D682" s="115"/>
    </row>
    <row r="683" spans="1:4" s="101" customFormat="1">
      <c r="A683" s="102"/>
      <c r="D683" s="115"/>
    </row>
    <row r="684" spans="1:4" s="101" customFormat="1">
      <c r="A684" s="102"/>
      <c r="D684" s="115"/>
    </row>
    <row r="685" spans="1:4" s="101" customFormat="1">
      <c r="A685" s="102"/>
      <c r="D685" s="115"/>
    </row>
    <row r="686" spans="1:4" s="101" customFormat="1">
      <c r="A686" s="102"/>
      <c r="D686" s="115"/>
    </row>
    <row r="687" spans="1:4" s="101" customFormat="1">
      <c r="A687" s="102"/>
      <c r="D687" s="115"/>
    </row>
    <row r="688" spans="1:4" s="101" customFormat="1">
      <c r="A688" s="102"/>
      <c r="D688" s="115"/>
    </row>
    <row r="689" spans="1:4" s="101" customFormat="1">
      <c r="A689" s="102"/>
      <c r="D689" s="115"/>
    </row>
    <row r="690" spans="1:4" s="101" customFormat="1">
      <c r="A690" s="102"/>
      <c r="D690" s="115"/>
    </row>
    <row r="691" spans="1:4" s="101" customFormat="1">
      <c r="A691" s="102"/>
      <c r="D691" s="115"/>
    </row>
    <row r="692" spans="1:4" s="101" customFormat="1">
      <c r="A692" s="102"/>
      <c r="D692" s="115"/>
    </row>
    <row r="693" spans="1:4" s="101" customFormat="1">
      <c r="A693" s="102"/>
      <c r="D693" s="115"/>
    </row>
    <row r="694" spans="1:4" s="101" customFormat="1">
      <c r="A694" s="102"/>
      <c r="D694" s="115"/>
    </row>
    <row r="695" spans="1:4" s="101" customFormat="1">
      <c r="A695" s="102"/>
      <c r="D695" s="115"/>
    </row>
    <row r="696" spans="1:4" s="101" customFormat="1">
      <c r="A696" s="102"/>
      <c r="D696" s="115"/>
    </row>
    <row r="697" spans="1:4" s="101" customFormat="1">
      <c r="A697" s="102"/>
      <c r="D697" s="115"/>
    </row>
    <row r="698" spans="1:4" s="101" customFormat="1">
      <c r="A698" s="102"/>
      <c r="D698" s="115"/>
    </row>
    <row r="699" spans="1:4" s="101" customFormat="1">
      <c r="A699" s="102"/>
      <c r="D699" s="115"/>
    </row>
    <row r="700" spans="1:4" s="101" customFormat="1">
      <c r="A700" s="102"/>
      <c r="D700" s="115"/>
    </row>
    <row r="701" spans="1:4" s="101" customFormat="1">
      <c r="A701" s="102"/>
      <c r="D701" s="115"/>
    </row>
    <row r="702" spans="1:4" s="101" customFormat="1">
      <c r="A702" s="102"/>
      <c r="D702" s="115"/>
    </row>
    <row r="703" spans="1:4" s="101" customFormat="1">
      <c r="A703" s="102"/>
      <c r="D703" s="115"/>
    </row>
    <row r="704" spans="1:4" s="101" customFormat="1">
      <c r="A704" s="102"/>
      <c r="D704" s="115"/>
    </row>
    <row r="705" spans="1:4" s="101" customFormat="1">
      <c r="A705" s="102"/>
      <c r="D705" s="115"/>
    </row>
    <row r="706" spans="1:4" s="101" customFormat="1">
      <c r="A706" s="102"/>
      <c r="D706" s="115"/>
    </row>
    <row r="707" spans="1:4" s="101" customFormat="1">
      <c r="A707" s="102"/>
      <c r="D707" s="115"/>
    </row>
    <row r="708" spans="1:4" s="101" customFormat="1">
      <c r="A708" s="102"/>
      <c r="D708" s="115"/>
    </row>
    <row r="709" spans="1:4" s="101" customFormat="1">
      <c r="A709" s="102"/>
      <c r="D709" s="115"/>
    </row>
    <row r="710" spans="1:4" s="101" customFormat="1">
      <c r="A710" s="102"/>
      <c r="D710" s="115"/>
    </row>
    <row r="711" spans="1:4" s="101" customFormat="1">
      <c r="A711" s="102"/>
      <c r="D711" s="115"/>
    </row>
    <row r="712" spans="1:4" s="101" customFormat="1">
      <c r="A712" s="102"/>
      <c r="D712" s="115"/>
    </row>
    <row r="713" spans="1:4" s="101" customFormat="1">
      <c r="A713" s="102"/>
      <c r="D713" s="115"/>
    </row>
    <row r="714" spans="1:4" s="101" customFormat="1">
      <c r="A714" s="102"/>
      <c r="D714" s="115"/>
    </row>
    <row r="715" spans="1:4" s="101" customFormat="1">
      <c r="A715" s="102"/>
      <c r="D715" s="115"/>
    </row>
    <row r="716" spans="1:4" s="101" customFormat="1">
      <c r="A716" s="102"/>
      <c r="D716" s="115"/>
    </row>
    <row r="717" spans="1:4" s="101" customFormat="1">
      <c r="A717" s="102"/>
      <c r="D717" s="115"/>
    </row>
    <row r="718" spans="1:4" s="101" customFormat="1">
      <c r="A718" s="102"/>
      <c r="D718" s="115"/>
    </row>
    <row r="719" spans="1:4" s="101" customFormat="1">
      <c r="A719" s="102"/>
      <c r="D719" s="115"/>
    </row>
    <row r="720" spans="1:4" s="101" customFormat="1">
      <c r="A720" s="102"/>
      <c r="D720" s="115"/>
    </row>
    <row r="721" spans="1:4" s="101" customFormat="1">
      <c r="A721" s="102"/>
      <c r="D721" s="115"/>
    </row>
    <row r="722" spans="1:4" s="101" customFormat="1">
      <c r="A722" s="102"/>
      <c r="D722" s="115"/>
    </row>
    <row r="723" spans="1:4" s="101" customFormat="1">
      <c r="A723" s="102"/>
      <c r="D723" s="115"/>
    </row>
    <row r="724" spans="1:4" s="101" customFormat="1">
      <c r="A724" s="102"/>
      <c r="D724" s="115"/>
    </row>
    <row r="725" spans="1:4" s="101" customFormat="1">
      <c r="A725" s="102"/>
      <c r="D725" s="115"/>
    </row>
    <row r="726" spans="1:4" s="101" customFormat="1">
      <c r="A726" s="102"/>
      <c r="D726" s="115"/>
    </row>
    <row r="727" spans="1:4" s="101" customFormat="1">
      <c r="A727" s="102"/>
      <c r="D727" s="115"/>
    </row>
    <row r="728" spans="1:4" s="101" customFormat="1">
      <c r="A728" s="102"/>
      <c r="D728" s="115"/>
    </row>
    <row r="729" spans="1:4" s="101" customFormat="1">
      <c r="A729" s="102"/>
      <c r="D729" s="115"/>
    </row>
    <row r="730" spans="1:4" s="101" customFormat="1">
      <c r="A730" s="102"/>
      <c r="D730" s="115"/>
    </row>
    <row r="731" spans="1:4" s="101" customFormat="1">
      <c r="A731" s="102"/>
      <c r="D731" s="115"/>
    </row>
    <row r="732" spans="1:4" s="101" customFormat="1">
      <c r="A732" s="102"/>
      <c r="D732" s="115"/>
    </row>
    <row r="733" spans="1:4" s="101" customFormat="1">
      <c r="A733" s="102"/>
      <c r="D733" s="115"/>
    </row>
    <row r="734" spans="1:4" s="101" customFormat="1">
      <c r="A734" s="102"/>
      <c r="D734" s="115"/>
    </row>
    <row r="735" spans="1:4" s="101" customFormat="1">
      <c r="A735" s="102"/>
      <c r="D735" s="115"/>
    </row>
    <row r="736" spans="1:4" s="101" customFormat="1">
      <c r="A736" s="102"/>
      <c r="D736" s="115"/>
    </row>
    <row r="737" spans="1:4" s="101" customFormat="1">
      <c r="A737" s="102"/>
      <c r="D737" s="115"/>
    </row>
    <row r="738" spans="1:4" s="101" customFormat="1">
      <c r="A738" s="102"/>
      <c r="D738" s="115"/>
    </row>
    <row r="739" spans="1:4" s="101" customFormat="1">
      <c r="A739" s="102"/>
      <c r="D739" s="115"/>
    </row>
    <row r="740" spans="1:4" s="101" customFormat="1">
      <c r="A740" s="102"/>
      <c r="D740" s="115"/>
    </row>
    <row r="741" spans="1:4" s="101" customFormat="1">
      <c r="A741" s="102"/>
      <c r="D741" s="115"/>
    </row>
    <row r="742" spans="1:4" s="101" customFormat="1">
      <c r="A742" s="102"/>
      <c r="D742" s="115"/>
    </row>
    <row r="743" spans="1:4" s="101" customFormat="1">
      <c r="A743" s="102"/>
      <c r="D743" s="115"/>
    </row>
    <row r="744" spans="1:4" s="101" customFormat="1">
      <c r="A744" s="102"/>
      <c r="D744" s="115"/>
    </row>
    <row r="745" spans="1:4" s="101" customFormat="1">
      <c r="A745" s="102"/>
      <c r="D745" s="115"/>
    </row>
    <row r="746" spans="1:4" s="101" customFormat="1">
      <c r="A746" s="102"/>
      <c r="D746" s="115"/>
    </row>
    <row r="747" spans="1:4" s="101" customFormat="1">
      <c r="A747" s="102"/>
      <c r="D747" s="115"/>
    </row>
    <row r="748" spans="1:4" s="101" customFormat="1">
      <c r="A748" s="102"/>
      <c r="D748" s="115"/>
    </row>
    <row r="749" spans="1:4" s="101" customFormat="1">
      <c r="A749" s="102"/>
      <c r="D749" s="115"/>
    </row>
    <row r="750" spans="1:4" s="101" customFormat="1">
      <c r="A750" s="102"/>
      <c r="D750" s="115"/>
    </row>
    <row r="751" spans="1:4" s="101" customFormat="1">
      <c r="A751" s="102"/>
      <c r="D751" s="115"/>
    </row>
    <row r="752" spans="1:4" s="101" customFormat="1">
      <c r="A752" s="102"/>
      <c r="D752" s="115"/>
    </row>
    <row r="753" spans="1:4" s="101" customFormat="1">
      <c r="A753" s="102"/>
      <c r="D753" s="115"/>
    </row>
    <row r="754" spans="1:4" s="101" customFormat="1">
      <c r="A754" s="102"/>
      <c r="D754" s="115"/>
    </row>
    <row r="755" spans="1:4" s="101" customFormat="1">
      <c r="A755" s="102"/>
      <c r="D755" s="115"/>
    </row>
    <row r="756" spans="1:4" s="101" customFormat="1">
      <c r="A756" s="102"/>
      <c r="D756" s="115"/>
    </row>
    <row r="757" spans="1:4" s="101" customFormat="1">
      <c r="A757" s="102"/>
      <c r="D757" s="115"/>
    </row>
    <row r="758" spans="1:4" s="101" customFormat="1">
      <c r="A758" s="102"/>
      <c r="D758" s="115"/>
    </row>
    <row r="759" spans="1:4" s="101" customFormat="1">
      <c r="A759" s="102"/>
      <c r="D759" s="115"/>
    </row>
    <row r="760" spans="1:4" s="101" customFormat="1">
      <c r="A760" s="102"/>
      <c r="D760" s="115"/>
    </row>
    <row r="761" spans="1:4" s="101" customFormat="1">
      <c r="A761" s="102"/>
      <c r="D761" s="115"/>
    </row>
    <row r="762" spans="1:4" s="101" customFormat="1">
      <c r="A762" s="102"/>
      <c r="D762" s="115"/>
    </row>
    <row r="763" spans="1:4" s="101" customFormat="1">
      <c r="A763" s="102"/>
      <c r="D763" s="115"/>
    </row>
    <row r="764" spans="1:4" s="101" customFormat="1">
      <c r="A764" s="102"/>
      <c r="D764" s="115"/>
    </row>
    <row r="765" spans="1:4" s="101" customFormat="1">
      <c r="A765" s="102"/>
      <c r="D765" s="115"/>
    </row>
    <row r="766" spans="1:4" s="101" customFormat="1">
      <c r="A766" s="102"/>
      <c r="D766" s="115"/>
    </row>
    <row r="767" spans="1:4" s="101" customFormat="1">
      <c r="A767" s="102"/>
      <c r="D767" s="115"/>
    </row>
    <row r="768" spans="1:4" s="101" customFormat="1">
      <c r="A768" s="102"/>
      <c r="D768" s="115"/>
    </row>
    <row r="769" spans="1:4" s="101" customFormat="1">
      <c r="A769" s="102"/>
      <c r="D769" s="115"/>
    </row>
    <row r="770" spans="1:4" s="101" customFormat="1">
      <c r="A770" s="102"/>
      <c r="D770" s="115"/>
    </row>
    <row r="771" spans="1:4" s="101" customFormat="1">
      <c r="A771" s="102"/>
      <c r="D771" s="115"/>
    </row>
    <row r="772" spans="1:4" s="101" customFormat="1">
      <c r="A772" s="102"/>
      <c r="D772" s="115"/>
    </row>
    <row r="773" spans="1:4" s="101" customFormat="1">
      <c r="A773" s="102"/>
      <c r="D773" s="115"/>
    </row>
    <row r="774" spans="1:4" s="101" customFormat="1">
      <c r="A774" s="102"/>
      <c r="D774" s="115"/>
    </row>
    <row r="775" spans="1:4" s="101" customFormat="1">
      <c r="A775" s="102"/>
      <c r="D775" s="115"/>
    </row>
    <row r="776" spans="1:4" s="101" customFormat="1">
      <c r="A776" s="102"/>
      <c r="D776" s="115"/>
    </row>
    <row r="777" spans="1:4" s="101" customFormat="1">
      <c r="A777" s="102"/>
      <c r="D777" s="115"/>
    </row>
    <row r="778" spans="1:4" s="101" customFormat="1">
      <c r="A778" s="102"/>
      <c r="D778" s="115"/>
    </row>
    <row r="779" spans="1:4" s="101" customFormat="1">
      <c r="A779" s="102"/>
      <c r="D779" s="115"/>
    </row>
    <row r="780" spans="1:4" s="101" customFormat="1">
      <c r="A780" s="102"/>
      <c r="D780" s="115"/>
    </row>
    <row r="781" spans="1:4" s="101" customFormat="1">
      <c r="A781" s="102"/>
      <c r="D781" s="115"/>
    </row>
    <row r="782" spans="1:4" s="101" customFormat="1">
      <c r="A782" s="102"/>
      <c r="D782" s="115"/>
    </row>
    <row r="783" spans="1:4" s="101" customFormat="1">
      <c r="A783" s="102"/>
      <c r="D783" s="115"/>
    </row>
    <row r="784" spans="1:4" s="101" customFormat="1">
      <c r="A784" s="102"/>
      <c r="D784" s="115"/>
    </row>
    <row r="785" spans="1:4" s="101" customFormat="1">
      <c r="A785" s="102"/>
      <c r="D785" s="115"/>
    </row>
    <row r="786" spans="1:4" s="101" customFormat="1">
      <c r="A786" s="102"/>
      <c r="D786" s="115"/>
    </row>
    <row r="787" spans="1:4" s="101" customFormat="1">
      <c r="A787" s="102"/>
      <c r="D787" s="115"/>
    </row>
    <row r="788" spans="1:4" s="101" customFormat="1">
      <c r="A788" s="102"/>
      <c r="D788" s="115"/>
    </row>
    <row r="789" spans="1:4" s="101" customFormat="1">
      <c r="A789" s="102"/>
      <c r="D789" s="115"/>
    </row>
    <row r="790" spans="1:4" s="101" customFormat="1">
      <c r="A790" s="102"/>
      <c r="D790" s="115"/>
    </row>
    <row r="791" spans="1:4" s="101" customFormat="1">
      <c r="A791" s="102"/>
      <c r="D791" s="115"/>
    </row>
    <row r="792" spans="1:4" s="101" customFormat="1">
      <c r="A792" s="102"/>
      <c r="D792" s="115"/>
    </row>
    <row r="793" spans="1:4" s="101" customFormat="1">
      <c r="A793" s="102"/>
      <c r="D793" s="115"/>
    </row>
    <row r="794" spans="1:4" s="101" customFormat="1">
      <c r="A794" s="102"/>
      <c r="D794" s="115"/>
    </row>
    <row r="795" spans="1:4" s="101" customFormat="1">
      <c r="A795" s="102"/>
      <c r="D795" s="115"/>
    </row>
    <row r="796" spans="1:4" s="101" customFormat="1">
      <c r="A796" s="102"/>
      <c r="D796" s="115"/>
    </row>
    <row r="797" spans="1:4" s="101" customFormat="1">
      <c r="A797" s="102"/>
      <c r="D797" s="115"/>
    </row>
    <row r="798" spans="1:4" s="101" customFormat="1">
      <c r="A798" s="102"/>
      <c r="D798" s="115"/>
    </row>
    <row r="799" spans="1:4">
      <c r="D799" s="117"/>
    </row>
    <row r="800" spans="1:4">
      <c r="D800" s="117"/>
    </row>
    <row r="801" spans="1:4">
      <c r="D801" s="117"/>
    </row>
    <row r="802" spans="1:4">
      <c r="D802" s="117"/>
    </row>
    <row r="803" spans="1:4">
      <c r="D803" s="117"/>
    </row>
    <row r="804" spans="1:4">
      <c r="D804" s="117"/>
    </row>
    <row r="805" spans="1:4">
      <c r="D805" s="117"/>
    </row>
    <row r="806" spans="1:4">
      <c r="D806" s="117"/>
    </row>
    <row r="807" spans="1:4">
      <c r="D807" s="117"/>
    </row>
    <row r="808" spans="1:4">
      <c r="D808" s="117"/>
    </row>
    <row r="809" spans="1:4">
      <c r="D809" s="117"/>
    </row>
    <row r="810" spans="1:4">
      <c r="D810" s="117"/>
    </row>
    <row r="811" spans="1:4">
      <c r="D811" s="117"/>
    </row>
    <row r="812" spans="1:4">
      <c r="D812" s="117"/>
    </row>
    <row r="813" spans="1:4">
      <c r="D813" s="117"/>
    </row>
    <row r="814" spans="1:4">
      <c r="A814" s="104"/>
      <c r="D814" s="117"/>
    </row>
    <row r="815" spans="1:4">
      <c r="A815" s="104"/>
      <c r="D815" s="117"/>
    </row>
    <row r="816" spans="1:4">
      <c r="A816" s="104"/>
      <c r="D816" s="117"/>
    </row>
    <row r="817" spans="1:4">
      <c r="A817" s="104"/>
      <c r="D817" s="117"/>
    </row>
    <row r="818" spans="1:4">
      <c r="A818" s="104"/>
      <c r="D818" s="117"/>
    </row>
    <row r="819" spans="1:4">
      <c r="A819" s="104"/>
      <c r="D819" s="117"/>
    </row>
    <row r="820" spans="1:4">
      <c r="A820" s="104"/>
      <c r="D820" s="117"/>
    </row>
    <row r="821" spans="1:4">
      <c r="A821" s="104"/>
      <c r="D821" s="117"/>
    </row>
    <row r="822" spans="1:4">
      <c r="A822" s="104"/>
      <c r="D822" s="117"/>
    </row>
    <row r="823" spans="1:4">
      <c r="A823" s="104"/>
      <c r="D823" s="117"/>
    </row>
    <row r="824" spans="1:4">
      <c r="A824" s="104"/>
      <c r="D824" s="117"/>
    </row>
    <row r="825" spans="1:4">
      <c r="A825" s="104"/>
      <c r="D825" s="117"/>
    </row>
    <row r="826" spans="1:4">
      <c r="A826" s="104"/>
      <c r="D826" s="117"/>
    </row>
    <row r="827" spans="1:4">
      <c r="A827" s="104"/>
      <c r="D827" s="117"/>
    </row>
    <row r="828" spans="1:4">
      <c r="A828" s="104"/>
      <c r="D828" s="117"/>
    </row>
    <row r="829" spans="1:4">
      <c r="A829" s="104"/>
      <c r="D829" s="117"/>
    </row>
    <row r="830" spans="1:4">
      <c r="A830" s="104"/>
      <c r="D830" s="117"/>
    </row>
    <row r="831" spans="1:4">
      <c r="A831" s="104"/>
      <c r="D831" s="117"/>
    </row>
    <row r="832" spans="1:4">
      <c r="A832" s="104"/>
      <c r="D832" s="117"/>
    </row>
    <row r="833" spans="1:4">
      <c r="A833" s="104"/>
      <c r="D833" s="117"/>
    </row>
    <row r="834" spans="1:4">
      <c r="A834" s="104"/>
      <c r="D834" s="117"/>
    </row>
    <row r="835" spans="1:4">
      <c r="A835" s="104"/>
      <c r="D835" s="117"/>
    </row>
    <row r="836" spans="1:4">
      <c r="A836" s="104"/>
      <c r="D836" s="117"/>
    </row>
    <row r="837" spans="1:4">
      <c r="A837" s="104"/>
      <c r="D837" s="117"/>
    </row>
    <row r="838" spans="1:4">
      <c r="A838" s="104"/>
      <c r="D838" s="117"/>
    </row>
    <row r="839" spans="1:4">
      <c r="A839" s="104"/>
      <c r="D839" s="117"/>
    </row>
    <row r="840" spans="1:4">
      <c r="A840" s="104"/>
      <c r="D840" s="117"/>
    </row>
    <row r="841" spans="1:4">
      <c r="A841" s="104"/>
      <c r="D841" s="117"/>
    </row>
    <row r="842" spans="1:4">
      <c r="A842" s="104"/>
      <c r="D842" s="117"/>
    </row>
    <row r="843" spans="1:4">
      <c r="A843" s="104"/>
      <c r="D843" s="117"/>
    </row>
    <row r="844" spans="1:4">
      <c r="A844" s="104"/>
      <c r="D844" s="117"/>
    </row>
    <row r="845" spans="1:4">
      <c r="A845" s="104"/>
      <c r="D845" s="117"/>
    </row>
    <row r="846" spans="1:4">
      <c r="A846" s="104"/>
      <c r="D846" s="117"/>
    </row>
    <row r="847" spans="1:4">
      <c r="A847" s="104"/>
      <c r="D847" s="117"/>
    </row>
    <row r="848" spans="1:4">
      <c r="A848" s="104"/>
      <c r="D848" s="117"/>
    </row>
    <row r="849" spans="1:4">
      <c r="A849" s="104"/>
      <c r="D849" s="117"/>
    </row>
    <row r="850" spans="1:4">
      <c r="A850" s="104"/>
      <c r="D850" s="117"/>
    </row>
    <row r="851" spans="1:4">
      <c r="A851" s="104"/>
      <c r="D851" s="117"/>
    </row>
    <row r="852" spans="1:4">
      <c r="A852" s="104"/>
      <c r="D852" s="117"/>
    </row>
    <row r="853" spans="1:4">
      <c r="A853" s="104"/>
      <c r="D853" s="117"/>
    </row>
    <row r="854" spans="1:4">
      <c r="A854" s="104"/>
      <c r="D854" s="117"/>
    </row>
    <row r="855" spans="1:4">
      <c r="A855" s="104"/>
      <c r="D855" s="117"/>
    </row>
    <row r="856" spans="1:4">
      <c r="A856" s="104"/>
      <c r="D856" s="117"/>
    </row>
    <row r="857" spans="1:4">
      <c r="A857" s="104"/>
      <c r="D857" s="117"/>
    </row>
    <row r="858" spans="1:4">
      <c r="A858" s="104"/>
      <c r="D858" s="117"/>
    </row>
    <row r="859" spans="1:4">
      <c r="A859" s="104"/>
      <c r="D859" s="117"/>
    </row>
    <row r="860" spans="1:4">
      <c r="A860" s="104"/>
      <c r="D860" s="117"/>
    </row>
    <row r="861" spans="1:4">
      <c r="A861" s="104"/>
      <c r="D861" s="117"/>
    </row>
    <row r="862" spans="1:4">
      <c r="A862" s="104"/>
      <c r="D862" s="117"/>
    </row>
    <row r="863" spans="1:4">
      <c r="A863" s="104"/>
      <c r="D863" s="117"/>
    </row>
    <row r="864" spans="1:4">
      <c r="A864" s="104"/>
      <c r="D864" s="117"/>
    </row>
    <row r="865" spans="1:4">
      <c r="A865" s="104"/>
      <c r="D865" s="117"/>
    </row>
    <row r="866" spans="1:4">
      <c r="A866" s="104"/>
      <c r="D866" s="117"/>
    </row>
    <row r="867" spans="1:4">
      <c r="A867" s="104"/>
      <c r="D867" s="117"/>
    </row>
    <row r="868" spans="1:4">
      <c r="A868" s="104"/>
      <c r="D868" s="117"/>
    </row>
    <row r="869" spans="1:4">
      <c r="A869" s="104"/>
      <c r="D869" s="117"/>
    </row>
    <row r="870" spans="1:4">
      <c r="A870" s="104"/>
      <c r="D870" s="117"/>
    </row>
    <row r="871" spans="1:4">
      <c r="A871" s="104"/>
      <c r="D871" s="117"/>
    </row>
    <row r="872" spans="1:4">
      <c r="A872" s="104"/>
      <c r="D872" s="117"/>
    </row>
    <row r="873" spans="1:4">
      <c r="A873" s="104"/>
      <c r="D873" s="117"/>
    </row>
    <row r="874" spans="1:4">
      <c r="A874" s="104"/>
      <c r="D874" s="117"/>
    </row>
    <row r="875" spans="1:4">
      <c r="A875" s="104"/>
      <c r="D875" s="117"/>
    </row>
    <row r="876" spans="1:4">
      <c r="A876" s="104"/>
      <c r="D876" s="117"/>
    </row>
    <row r="877" spans="1:4">
      <c r="A877" s="104"/>
      <c r="D877" s="117"/>
    </row>
    <row r="878" spans="1:4">
      <c r="A878" s="104"/>
      <c r="D878" s="117"/>
    </row>
    <row r="879" spans="1:4">
      <c r="A879" s="104"/>
      <c r="D879" s="117"/>
    </row>
    <row r="880" spans="1:4">
      <c r="A880" s="104"/>
      <c r="D880" s="117"/>
    </row>
    <row r="881" spans="1:4">
      <c r="A881" s="104"/>
      <c r="D881" s="117"/>
    </row>
    <row r="882" spans="1:4">
      <c r="A882" s="104"/>
      <c r="D882" s="117"/>
    </row>
    <row r="883" spans="1:4">
      <c r="A883" s="104"/>
      <c r="D883" s="117"/>
    </row>
    <row r="884" spans="1:4">
      <c r="A884" s="104"/>
      <c r="D884" s="117"/>
    </row>
    <row r="885" spans="1:4">
      <c r="A885" s="104"/>
      <c r="D885" s="117"/>
    </row>
    <row r="886" spans="1:4">
      <c r="A886" s="104"/>
      <c r="D886" s="117"/>
    </row>
    <row r="887" spans="1:4">
      <c r="A887" s="104"/>
      <c r="D887" s="117"/>
    </row>
    <row r="888" spans="1:4">
      <c r="A888" s="104"/>
      <c r="D888" s="117"/>
    </row>
    <row r="889" spans="1:4">
      <c r="A889" s="104"/>
      <c r="D889" s="117"/>
    </row>
    <row r="890" spans="1:4">
      <c r="A890" s="104"/>
      <c r="D890" s="117"/>
    </row>
    <row r="891" spans="1:4">
      <c r="A891" s="104"/>
      <c r="D891" s="117"/>
    </row>
    <row r="892" spans="1:4">
      <c r="A892" s="104"/>
      <c r="D892" s="117"/>
    </row>
    <row r="893" spans="1:4">
      <c r="A893" s="104"/>
      <c r="D893" s="117"/>
    </row>
    <row r="894" spans="1:4">
      <c r="A894" s="104"/>
      <c r="D894" s="117"/>
    </row>
    <row r="895" spans="1:4">
      <c r="A895" s="104"/>
      <c r="D895" s="117"/>
    </row>
    <row r="896" spans="1:4">
      <c r="A896" s="104"/>
      <c r="D896" s="117"/>
    </row>
    <row r="897" spans="1:4">
      <c r="A897" s="104"/>
      <c r="D897" s="117"/>
    </row>
    <row r="898" spans="1:4">
      <c r="A898" s="104"/>
      <c r="D898" s="117"/>
    </row>
    <row r="899" spans="1:4">
      <c r="A899" s="104"/>
      <c r="D899" s="117"/>
    </row>
    <row r="900" spans="1:4">
      <c r="A900" s="104"/>
      <c r="D900" s="117"/>
    </row>
    <row r="901" spans="1:4">
      <c r="A901" s="104"/>
      <c r="D901" s="117"/>
    </row>
    <row r="902" spans="1:4">
      <c r="A902" s="104"/>
      <c r="D902" s="117"/>
    </row>
    <row r="903" spans="1:4">
      <c r="A903" s="104"/>
      <c r="D903" s="117"/>
    </row>
    <row r="904" spans="1:4">
      <c r="A904" s="104"/>
      <c r="D904" s="117"/>
    </row>
    <row r="905" spans="1:4">
      <c r="A905" s="104"/>
      <c r="D905" s="117"/>
    </row>
    <row r="906" spans="1:4">
      <c r="A906" s="104"/>
      <c r="D906" s="117"/>
    </row>
    <row r="907" spans="1:4">
      <c r="A907" s="104"/>
      <c r="D907" s="117"/>
    </row>
    <row r="908" spans="1:4">
      <c r="A908" s="104"/>
      <c r="D908" s="117"/>
    </row>
    <row r="909" spans="1:4">
      <c r="A909" s="104"/>
      <c r="D909" s="117"/>
    </row>
    <row r="910" spans="1:4">
      <c r="A910" s="104"/>
      <c r="D910" s="117"/>
    </row>
    <row r="911" spans="1:4">
      <c r="A911" s="104"/>
      <c r="D911" s="117"/>
    </row>
    <row r="912" spans="1:4">
      <c r="A912" s="104"/>
      <c r="D912" s="117"/>
    </row>
    <row r="913" spans="1:4">
      <c r="A913" s="104"/>
      <c r="D913" s="117"/>
    </row>
    <row r="914" spans="1:4">
      <c r="A914" s="104"/>
      <c r="D914" s="117"/>
    </row>
    <row r="915" spans="1:4">
      <c r="A915" s="104"/>
      <c r="D915" s="117"/>
    </row>
    <row r="916" spans="1:4">
      <c r="A916" s="104"/>
      <c r="D916" s="117"/>
    </row>
    <row r="917" spans="1:4">
      <c r="A917" s="104"/>
      <c r="D917" s="117"/>
    </row>
    <row r="918" spans="1:4">
      <c r="A918" s="104"/>
      <c r="D918" s="117"/>
    </row>
    <row r="919" spans="1:4">
      <c r="A919" s="104"/>
      <c r="D919" s="117"/>
    </row>
    <row r="920" spans="1:4">
      <c r="A920" s="104"/>
      <c r="D920" s="117"/>
    </row>
    <row r="921" spans="1:4">
      <c r="A921" s="104"/>
      <c r="D921" s="117"/>
    </row>
    <row r="922" spans="1:4">
      <c r="A922" s="104"/>
      <c r="D922" s="117"/>
    </row>
    <row r="923" spans="1:4">
      <c r="A923" s="104"/>
      <c r="D923" s="117"/>
    </row>
    <row r="924" spans="1:4">
      <c r="A924" s="104"/>
      <c r="D924" s="117"/>
    </row>
    <row r="925" spans="1:4">
      <c r="A925" s="104"/>
      <c r="D925" s="117"/>
    </row>
    <row r="926" spans="1:4">
      <c r="A926" s="104"/>
      <c r="D926" s="117"/>
    </row>
    <row r="927" spans="1:4">
      <c r="A927" s="104"/>
      <c r="D927" s="117"/>
    </row>
    <row r="928" spans="1:4">
      <c r="A928" s="104"/>
      <c r="D928" s="117"/>
    </row>
    <row r="929" spans="1:4">
      <c r="A929" s="104"/>
      <c r="D929" s="117"/>
    </row>
    <row r="930" spans="1:4">
      <c r="A930" s="104"/>
      <c r="D930" s="117"/>
    </row>
    <row r="931" spans="1:4">
      <c r="A931" s="104"/>
      <c r="D931" s="117"/>
    </row>
    <row r="932" spans="1:4">
      <c r="A932" s="104"/>
      <c r="D932" s="117"/>
    </row>
    <row r="933" spans="1:4">
      <c r="A933" s="104"/>
      <c r="D933" s="117"/>
    </row>
    <row r="934" spans="1:4">
      <c r="A934" s="104"/>
      <c r="D934" s="117"/>
    </row>
    <row r="935" spans="1:4">
      <c r="A935" s="104"/>
      <c r="D935" s="117"/>
    </row>
    <row r="936" spans="1:4">
      <c r="A936" s="104"/>
      <c r="D936" s="117"/>
    </row>
    <row r="937" spans="1:4">
      <c r="A937" s="104"/>
      <c r="D937" s="117"/>
    </row>
    <row r="938" spans="1:4">
      <c r="A938" s="104"/>
      <c r="D938" s="117"/>
    </row>
    <row r="939" spans="1:4">
      <c r="A939" s="104"/>
      <c r="D939" s="117"/>
    </row>
  </sheetData>
  <dataConsolidate link="1">
    <dataRefs count="1">
      <dataRef ref="B13" sheet="Monthly_Report_28.02.2021" r:id="rId1"/>
    </dataRefs>
  </dataConsolidate>
  <mergeCells count="35">
    <mergeCell ref="A1:G1"/>
    <mergeCell ref="A3:G3"/>
    <mergeCell ref="B262:C262"/>
    <mergeCell ref="B263:C263"/>
    <mergeCell ref="A274:G278"/>
    <mergeCell ref="B8:C8"/>
    <mergeCell ref="B9:C9"/>
    <mergeCell ref="F6:G6"/>
    <mergeCell ref="A6:A7"/>
    <mergeCell ref="B6:B7"/>
    <mergeCell ref="C6:C7"/>
    <mergeCell ref="D6:E6"/>
    <mergeCell ref="B214:C214"/>
    <mergeCell ref="B215:C215"/>
    <mergeCell ref="B272:C272"/>
    <mergeCell ref="B10:C10"/>
    <mergeCell ref="B49:C49"/>
    <mergeCell ref="B116:C116"/>
    <mergeCell ref="B130:C130"/>
    <mergeCell ref="B163:C163"/>
    <mergeCell ref="B171:C171"/>
    <mergeCell ref="B179:C179"/>
    <mergeCell ref="B204:C204"/>
    <mergeCell ref="B207:C207"/>
    <mergeCell ref="B210:C210"/>
    <mergeCell ref="B216:C216"/>
    <mergeCell ref="B260:C260"/>
    <mergeCell ref="B264:C264"/>
    <mergeCell ref="B266:C266"/>
    <mergeCell ref="B268:C268"/>
    <mergeCell ref="B239:C239"/>
    <mergeCell ref="B243:C243"/>
    <mergeCell ref="B250:C250"/>
    <mergeCell ref="B254:C254"/>
    <mergeCell ref="B258:C258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60"/>
  <sheetViews>
    <sheetView workbookViewId="0">
      <selection activeCell="A3" sqref="A3:D3"/>
    </sheetView>
  </sheetViews>
  <sheetFormatPr defaultColWidth="8.42578125" defaultRowHeight="13.5" outlineLevelRow="2"/>
  <cols>
    <col min="1" max="1" width="4.5703125" style="96" customWidth="1"/>
    <col min="2" max="2" width="70.7109375" style="74" customWidth="1"/>
    <col min="3" max="4" width="18.7109375" style="74" customWidth="1"/>
    <col min="5" max="5" width="8.42578125" style="74"/>
    <col min="6" max="6" width="14.85546875" style="74" bestFit="1" customWidth="1"/>
    <col min="7" max="7" width="14.85546875" style="74" customWidth="1"/>
    <col min="8" max="8" width="16.28515625" style="74" customWidth="1"/>
    <col min="9" max="9" width="19.42578125" style="74" customWidth="1"/>
    <col min="10" max="10" width="16.28515625" style="74" customWidth="1"/>
    <col min="11" max="16384" width="8.42578125" style="74"/>
  </cols>
  <sheetData>
    <row r="1" spans="1:7" s="69" customFormat="1" ht="17.25">
      <c r="A1" s="185" t="s">
        <v>0</v>
      </c>
      <c r="B1" s="185"/>
      <c r="C1" s="185"/>
      <c r="D1" s="185"/>
    </row>
    <row r="2" spans="1:7" s="69" customFormat="1" ht="17.25">
      <c r="A2" s="70"/>
      <c r="B2" s="71"/>
      <c r="C2" s="71"/>
      <c r="D2" s="71"/>
    </row>
    <row r="3" spans="1:7" s="69" customFormat="1" ht="55.5" customHeight="1">
      <c r="A3" s="186" t="s">
        <v>457</v>
      </c>
      <c r="B3" s="186"/>
      <c r="C3" s="186"/>
      <c r="D3" s="186"/>
    </row>
    <row r="4" spans="1:7">
      <c r="A4" s="72"/>
      <c r="B4" s="73"/>
      <c r="C4" s="73"/>
      <c r="D4" s="73"/>
    </row>
    <row r="5" spans="1:7" s="77" customFormat="1" ht="23.65" customHeight="1">
      <c r="A5" s="75" t="s">
        <v>1</v>
      </c>
      <c r="B5" s="75" t="s">
        <v>309</v>
      </c>
      <c r="C5" s="76" t="s">
        <v>310</v>
      </c>
      <c r="D5" s="76" t="s">
        <v>271</v>
      </c>
    </row>
    <row r="6" spans="1:7" s="82" customFormat="1" ht="14.1" customHeight="1">
      <c r="A6" s="78"/>
      <c r="B6" s="79" t="s">
        <v>311</v>
      </c>
      <c r="C6" s="98">
        <v>412371186.852</v>
      </c>
      <c r="D6" s="81">
        <v>160812100.99080801</v>
      </c>
      <c r="E6" s="120"/>
      <c r="F6" s="120"/>
    </row>
    <row r="7" spans="1:7" s="82" customFormat="1" ht="14.1" customHeight="1" outlineLevel="1">
      <c r="A7" s="83"/>
      <c r="B7" s="84" t="s">
        <v>312</v>
      </c>
      <c r="C7" s="132"/>
      <c r="D7" s="131"/>
      <c r="E7" s="120"/>
      <c r="F7" s="120"/>
      <c r="G7" s="120"/>
    </row>
    <row r="8" spans="1:7" s="88" customFormat="1" ht="14.25" outlineLevel="1" collapsed="1">
      <c r="A8" s="85" t="s">
        <v>11</v>
      </c>
      <c r="B8" s="86" t="s">
        <v>12</v>
      </c>
      <c r="C8" s="80">
        <v>135962343.704</v>
      </c>
      <c r="D8" s="87">
        <v>52854434.378086999</v>
      </c>
      <c r="E8" s="120"/>
      <c r="F8" s="120"/>
    </row>
    <row r="9" spans="1:7" s="82" customFormat="1" hidden="1" outlineLevel="2">
      <c r="A9" s="89">
        <v>1</v>
      </c>
      <c r="B9" s="90" t="s">
        <v>33</v>
      </c>
      <c r="C9" s="152">
        <v>22920.68</v>
      </c>
      <c r="D9" s="153">
        <v>4383.4833520000002</v>
      </c>
      <c r="E9" s="120"/>
      <c r="F9" s="120"/>
    </row>
    <row r="10" spans="1:7" s="82" customFormat="1" hidden="1" outlineLevel="2">
      <c r="A10" s="89">
        <v>2</v>
      </c>
      <c r="B10" s="90" t="s">
        <v>40</v>
      </c>
      <c r="C10" s="152">
        <v>12541409.58</v>
      </c>
      <c r="D10" s="153">
        <v>4895297.0062770005</v>
      </c>
      <c r="E10" s="120"/>
      <c r="F10" s="120"/>
    </row>
    <row r="11" spans="1:7" s="82" customFormat="1" ht="27.75" hidden="1" customHeight="1" outlineLevel="2">
      <c r="A11" s="89">
        <v>3</v>
      </c>
      <c r="B11" s="90" t="s">
        <v>32</v>
      </c>
      <c r="C11" s="154">
        <v>-237143.43</v>
      </c>
      <c r="D11" s="153">
        <v>-96720.885465999992</v>
      </c>
      <c r="E11" s="120"/>
      <c r="F11" s="120"/>
    </row>
    <row r="12" spans="1:7" s="82" customFormat="1" ht="22.5" hidden="1" customHeight="1" outlineLevel="2">
      <c r="A12" s="89">
        <v>4</v>
      </c>
      <c r="B12" s="90" t="s">
        <v>36</v>
      </c>
      <c r="C12" s="152">
        <v>3111320</v>
      </c>
      <c r="D12" s="153">
        <v>1209684.25095</v>
      </c>
      <c r="E12" s="120"/>
      <c r="F12" s="120"/>
    </row>
    <row r="13" spans="1:7" s="82" customFormat="1" ht="33" hidden="1" customHeight="1" outlineLevel="2">
      <c r="A13" s="89">
        <v>5</v>
      </c>
      <c r="B13" s="90" t="s">
        <v>46</v>
      </c>
      <c r="C13" s="152">
        <v>10418908.063000001</v>
      </c>
      <c r="D13" s="153">
        <v>4081709.555522</v>
      </c>
      <c r="E13" s="120"/>
      <c r="F13" s="120"/>
    </row>
    <row r="14" spans="1:7" s="82" customFormat="1" ht="15" hidden="1" customHeight="1" outlineLevel="2">
      <c r="A14" s="89">
        <v>6</v>
      </c>
      <c r="B14" s="90" t="s">
        <v>341</v>
      </c>
      <c r="C14" s="152">
        <v>4301230.057</v>
      </c>
      <c r="D14" s="153">
        <v>1667620</v>
      </c>
      <c r="E14" s="120"/>
      <c r="F14" s="120"/>
    </row>
    <row r="15" spans="1:7" s="82" customFormat="1" ht="21" hidden="1" customHeight="1" outlineLevel="2">
      <c r="A15" s="89">
        <v>7</v>
      </c>
      <c r="B15" s="90" t="s">
        <v>343</v>
      </c>
      <c r="C15" s="152">
        <v>9007464.9509999994</v>
      </c>
      <c r="D15" s="153">
        <v>3517130.9674520004</v>
      </c>
      <c r="E15" s="120"/>
      <c r="F15" s="120"/>
    </row>
    <row r="16" spans="1:7" s="82" customFormat="1" ht="27" hidden="1" outlineLevel="2">
      <c r="A16" s="89">
        <v>8</v>
      </c>
      <c r="B16" s="90" t="s">
        <v>458</v>
      </c>
      <c r="C16" s="152">
        <v>96796233.803000003</v>
      </c>
      <c r="D16" s="153">
        <v>37575330</v>
      </c>
      <c r="E16" s="120"/>
      <c r="F16" s="120"/>
    </row>
    <row r="17" spans="1:8" s="92" customFormat="1" ht="14.25" outlineLevel="1" collapsed="1">
      <c r="A17" s="85" t="s">
        <v>48</v>
      </c>
      <c r="B17" s="86" t="s">
        <v>49</v>
      </c>
      <c r="C17" s="80">
        <v>1392827.34</v>
      </c>
      <c r="D17" s="87">
        <v>553748.86294999998</v>
      </c>
      <c r="E17" s="120"/>
      <c r="F17" s="120"/>
    </row>
    <row r="18" spans="1:8" s="82" customFormat="1" hidden="1" outlineLevel="2">
      <c r="A18" s="89">
        <v>1</v>
      </c>
      <c r="B18" s="90" t="s">
        <v>110</v>
      </c>
      <c r="C18" s="152">
        <v>1392827.34</v>
      </c>
      <c r="D18" s="153">
        <v>553748.86294999998</v>
      </c>
      <c r="E18" s="120"/>
      <c r="F18" s="120"/>
    </row>
    <row r="19" spans="1:8" s="92" customFormat="1" ht="14.25" outlineLevel="1" collapsed="1">
      <c r="A19" s="85" t="s">
        <v>113</v>
      </c>
      <c r="B19" s="86" t="s">
        <v>313</v>
      </c>
      <c r="C19" s="80">
        <v>3863366.1649999996</v>
      </c>
      <c r="D19" s="87">
        <v>1517014.3551020001</v>
      </c>
      <c r="E19" s="120"/>
      <c r="F19" s="120"/>
    </row>
    <row r="20" spans="1:8" s="82" customFormat="1" hidden="1" outlineLevel="2">
      <c r="A20" s="89">
        <v>1</v>
      </c>
      <c r="B20" s="90" t="s">
        <v>120</v>
      </c>
      <c r="C20" s="152">
        <v>172103.34400000001</v>
      </c>
      <c r="D20" s="153">
        <v>68071.434484999991</v>
      </c>
      <c r="E20" s="120"/>
      <c r="F20" s="120"/>
    </row>
    <row r="21" spans="1:8" s="82" customFormat="1" hidden="1" outlineLevel="2">
      <c r="A21" s="89">
        <v>2</v>
      </c>
      <c r="B21" s="90" t="s">
        <v>127</v>
      </c>
      <c r="C21" s="152">
        <v>449235.49599999998</v>
      </c>
      <c r="D21" s="153">
        <v>175036.32085000002</v>
      </c>
      <c r="E21" s="120"/>
      <c r="F21" s="120"/>
    </row>
    <row r="22" spans="1:8" s="82" customFormat="1" ht="27" hidden="1" outlineLevel="2">
      <c r="A22" s="89">
        <v>3</v>
      </c>
      <c r="B22" s="90" t="s">
        <v>125</v>
      </c>
      <c r="C22" s="152">
        <v>995599.32900000003</v>
      </c>
      <c r="D22" s="153">
        <v>387979.81308500009</v>
      </c>
      <c r="E22" s="120"/>
      <c r="F22" s="120"/>
    </row>
    <row r="23" spans="1:8" s="82" customFormat="1" ht="27" hidden="1" outlineLevel="2">
      <c r="A23" s="89">
        <v>4</v>
      </c>
      <c r="B23" s="90" t="s">
        <v>126</v>
      </c>
      <c r="C23" s="152">
        <v>1790239.466</v>
      </c>
      <c r="D23" s="153">
        <v>706792.997539</v>
      </c>
      <c r="E23" s="120"/>
      <c r="F23" s="120"/>
    </row>
    <row r="24" spans="1:8" s="82" customFormat="1" hidden="1" outlineLevel="2">
      <c r="A24" s="89">
        <v>5</v>
      </c>
      <c r="B24" s="90" t="s">
        <v>123</v>
      </c>
      <c r="C24" s="152">
        <v>456188.52999999997</v>
      </c>
      <c r="D24" s="153">
        <v>179133.789143</v>
      </c>
      <c r="E24" s="120"/>
      <c r="F24" s="120"/>
    </row>
    <row r="25" spans="1:8" s="92" customFormat="1" ht="14.25" outlineLevel="1" collapsed="1">
      <c r="A25" s="85" t="s">
        <v>128</v>
      </c>
      <c r="B25" s="86" t="s">
        <v>129</v>
      </c>
      <c r="C25" s="80">
        <v>11474798.598000001</v>
      </c>
      <c r="D25" s="87">
        <v>4469145</v>
      </c>
      <c r="E25" s="120"/>
      <c r="F25" s="120"/>
    </row>
    <row r="26" spans="1:8" s="82" customFormat="1" ht="18.75" hidden="1" customHeight="1" outlineLevel="2">
      <c r="A26" s="89">
        <v>1</v>
      </c>
      <c r="B26" s="91" t="s">
        <v>423</v>
      </c>
      <c r="C26" s="152">
        <v>4000000</v>
      </c>
      <c r="D26" s="153">
        <v>1542600</v>
      </c>
      <c r="E26" s="120"/>
      <c r="F26" s="120"/>
      <c r="G26" s="160"/>
    </row>
    <row r="27" spans="1:8" s="82" customFormat="1" ht="27" hidden="1" outlineLevel="2">
      <c r="A27" s="89">
        <v>2</v>
      </c>
      <c r="B27" s="91" t="s">
        <v>424</v>
      </c>
      <c r="C27" s="152">
        <v>2682300.7310000001</v>
      </c>
      <c r="D27" s="153">
        <v>1078875</v>
      </c>
      <c r="E27" s="120"/>
      <c r="F27" s="120"/>
      <c r="G27" s="160"/>
    </row>
    <row r="28" spans="1:8" s="82" customFormat="1" ht="27" hidden="1" outlineLevel="2">
      <c r="A28" s="89">
        <v>3</v>
      </c>
      <c r="B28" s="91" t="s">
        <v>459</v>
      </c>
      <c r="C28" s="152">
        <v>2627492.1570000001</v>
      </c>
      <c r="D28" s="153">
        <v>1013450</v>
      </c>
      <c r="E28" s="120"/>
      <c r="F28" s="120"/>
      <c r="G28" s="160"/>
      <c r="H28" s="160"/>
    </row>
    <row r="29" spans="1:8" s="82" customFormat="1" hidden="1" outlineLevel="2">
      <c r="A29" s="89">
        <v>4</v>
      </c>
      <c r="B29" s="91" t="s">
        <v>460</v>
      </c>
      <c r="C29" s="152">
        <v>2165005.71</v>
      </c>
      <c r="D29" s="153">
        <v>834220</v>
      </c>
      <c r="E29" s="120"/>
      <c r="F29" s="120"/>
      <c r="G29" s="160"/>
      <c r="H29" s="160"/>
    </row>
    <row r="30" spans="1:8" s="92" customFormat="1" ht="28.5" outlineLevel="1" collapsed="1">
      <c r="A30" s="85" t="s">
        <v>155</v>
      </c>
      <c r="B30" s="86" t="s">
        <v>463</v>
      </c>
      <c r="C30" s="80">
        <v>52489494.461000003</v>
      </c>
      <c r="D30" s="87">
        <v>20610000</v>
      </c>
      <c r="E30" s="120"/>
      <c r="F30" s="120"/>
    </row>
    <row r="31" spans="1:8" s="82" customFormat="1" ht="18.75" hidden="1" customHeight="1" outlineLevel="2">
      <c r="A31" s="89">
        <v>1</v>
      </c>
      <c r="B31" s="91" t="s">
        <v>464</v>
      </c>
      <c r="C31" s="152">
        <v>52489494.461000003</v>
      </c>
      <c r="D31" s="153">
        <v>20610000</v>
      </c>
      <c r="E31" s="120"/>
      <c r="F31" s="120"/>
      <c r="G31" s="160"/>
    </row>
    <row r="32" spans="1:8" s="92" customFormat="1" ht="14.25" outlineLevel="1" collapsed="1">
      <c r="A32" s="85" t="s">
        <v>164</v>
      </c>
      <c r="B32" s="86" t="s">
        <v>170</v>
      </c>
      <c r="C32" s="80">
        <v>178188356.58399999</v>
      </c>
      <c r="D32" s="87">
        <v>69587098.394668996</v>
      </c>
      <c r="E32" s="120"/>
      <c r="F32" s="120"/>
    </row>
    <row r="33" spans="1:6" s="82" customFormat="1" ht="18.75" hidden="1" customHeight="1" outlineLevel="2">
      <c r="A33" s="89">
        <v>1</v>
      </c>
      <c r="B33" s="91" t="s">
        <v>179</v>
      </c>
      <c r="C33" s="152">
        <v>78285.143000000011</v>
      </c>
      <c r="D33" s="153">
        <v>32022.162930999999</v>
      </c>
      <c r="E33" s="120"/>
      <c r="F33" s="120"/>
    </row>
    <row r="34" spans="1:6" s="82" customFormat="1" ht="20.25" hidden="1" customHeight="1" outlineLevel="2">
      <c r="A34" s="89">
        <v>2</v>
      </c>
      <c r="B34" s="91" t="s">
        <v>183</v>
      </c>
      <c r="C34" s="152">
        <v>381338.94900000002</v>
      </c>
      <c r="D34" s="153">
        <v>155157.76219899999</v>
      </c>
      <c r="E34" s="120"/>
      <c r="F34" s="120"/>
    </row>
    <row r="35" spans="1:6" s="82" customFormat="1" ht="20.25" hidden="1" customHeight="1" outlineLevel="2">
      <c r="A35" s="89">
        <v>3</v>
      </c>
      <c r="B35" s="91" t="s">
        <v>350</v>
      </c>
      <c r="C35" s="152">
        <v>5283089.72</v>
      </c>
      <c r="D35" s="153">
        <v>2051802.086536</v>
      </c>
      <c r="E35" s="120"/>
      <c r="F35" s="120"/>
    </row>
    <row r="36" spans="1:6" s="82" customFormat="1" ht="20.25" hidden="1" customHeight="1" outlineLevel="2">
      <c r="A36" s="89">
        <v>4</v>
      </c>
      <c r="B36" s="91" t="s">
        <v>422</v>
      </c>
      <c r="C36" s="152">
        <v>33343889.076000001</v>
      </c>
      <c r="D36" s="153">
        <v>12853804.327771001</v>
      </c>
      <c r="E36" s="120"/>
      <c r="F36" s="120"/>
    </row>
    <row r="37" spans="1:6" s="82" customFormat="1" ht="27" hidden="1" outlineLevel="2">
      <c r="A37" s="89">
        <v>5</v>
      </c>
      <c r="B37" s="91" t="s">
        <v>314</v>
      </c>
      <c r="C37" s="152">
        <v>1378618.0279999999</v>
      </c>
      <c r="D37" s="153">
        <v>533288.57490999997</v>
      </c>
      <c r="E37" s="120"/>
      <c r="F37" s="120"/>
    </row>
    <row r="38" spans="1:6" s="82" customFormat="1" ht="30" hidden="1" customHeight="1" outlineLevel="2">
      <c r="A38" s="89">
        <v>6</v>
      </c>
      <c r="B38" s="91" t="s">
        <v>178</v>
      </c>
      <c r="C38" s="152">
        <v>25404908.116000004</v>
      </c>
      <c r="D38" s="153">
        <v>9961910.891144</v>
      </c>
      <c r="E38" s="120"/>
      <c r="F38" s="120"/>
    </row>
    <row r="39" spans="1:6" s="82" customFormat="1" ht="18.75" hidden="1" customHeight="1" outlineLevel="2">
      <c r="A39" s="89">
        <v>7</v>
      </c>
      <c r="B39" s="91" t="s">
        <v>315</v>
      </c>
      <c r="C39" s="152">
        <v>16191260.545</v>
      </c>
      <c r="D39" s="153">
        <v>6342857.2259519994</v>
      </c>
      <c r="E39" s="120"/>
      <c r="F39" s="120"/>
    </row>
    <row r="40" spans="1:6" s="82" customFormat="1" ht="18.75" hidden="1" customHeight="1" outlineLevel="2">
      <c r="A40" s="89">
        <v>8</v>
      </c>
      <c r="B40" s="91" t="s">
        <v>438</v>
      </c>
      <c r="C40" s="152">
        <v>2283379.0419999999</v>
      </c>
      <c r="D40" s="153">
        <v>882706.98322599998</v>
      </c>
      <c r="E40" s="120"/>
      <c r="F40" s="120"/>
    </row>
    <row r="41" spans="1:6" s="82" customFormat="1" ht="27" hidden="1" customHeight="1" outlineLevel="2">
      <c r="A41" s="89">
        <v>9</v>
      </c>
      <c r="B41" s="91" t="s">
        <v>461</v>
      </c>
      <c r="C41" s="152">
        <v>93843587.965000004</v>
      </c>
      <c r="D41" s="153">
        <v>36773548.380000003</v>
      </c>
      <c r="E41" s="120"/>
      <c r="F41" s="120"/>
    </row>
    <row r="42" spans="1:6" s="82" customFormat="1" ht="28.5" outlineLevel="1" collapsed="1">
      <c r="A42" s="85" t="s">
        <v>169</v>
      </c>
      <c r="B42" s="86" t="s">
        <v>200</v>
      </c>
      <c r="C42" s="80">
        <v>29000000</v>
      </c>
      <c r="D42" s="87">
        <v>11220660</v>
      </c>
      <c r="E42" s="120"/>
      <c r="F42" s="120"/>
    </row>
    <row r="43" spans="1:6" s="82" customFormat="1" ht="18.75" hidden="1" customHeight="1" outlineLevel="2">
      <c r="A43" s="89">
        <v>1</v>
      </c>
      <c r="B43" s="93" t="s">
        <v>202</v>
      </c>
      <c r="C43" s="152">
        <v>29000000</v>
      </c>
      <c r="D43" s="153">
        <v>11220660</v>
      </c>
      <c r="E43" s="120"/>
      <c r="F43" s="120"/>
    </row>
    <row r="44" spans="1:6" ht="14.25">
      <c r="A44" s="78"/>
      <c r="B44" s="79" t="s">
        <v>342</v>
      </c>
      <c r="C44" s="98">
        <v>91695689.159000009</v>
      </c>
      <c r="D44" s="81">
        <v>36065327.839125998</v>
      </c>
      <c r="E44" s="120"/>
      <c r="F44" s="120"/>
    </row>
    <row r="45" spans="1:6" outlineLevel="1">
      <c r="A45" s="83"/>
      <c r="B45" s="84" t="s">
        <v>312</v>
      </c>
      <c r="C45" s="132"/>
      <c r="D45" s="131"/>
      <c r="E45" s="120"/>
      <c r="F45" s="120"/>
    </row>
    <row r="46" spans="1:6" s="82" customFormat="1" ht="14.25" outlineLevel="1" collapsed="1">
      <c r="A46" s="85" t="s">
        <v>11</v>
      </c>
      <c r="B46" s="86" t="s">
        <v>207</v>
      </c>
      <c r="C46" s="80">
        <v>8089879.0529999994</v>
      </c>
      <c r="D46" s="87">
        <v>3143417.8391260002</v>
      </c>
      <c r="E46" s="120"/>
      <c r="F46" s="120"/>
    </row>
    <row r="47" spans="1:6" s="82" customFormat="1" ht="18.75" hidden="1" customHeight="1" outlineLevel="2">
      <c r="A47" s="89">
        <v>1</v>
      </c>
      <c r="B47" s="93" t="s">
        <v>226</v>
      </c>
      <c r="C47" s="152">
        <v>1424481.3119999999</v>
      </c>
      <c r="D47" s="153">
        <v>553607.75058900006</v>
      </c>
      <c r="E47" s="120"/>
      <c r="F47" s="120"/>
    </row>
    <row r="48" spans="1:6" s="82" customFormat="1" ht="18.75" hidden="1" customHeight="1" outlineLevel="2">
      <c r="A48" s="89">
        <v>2</v>
      </c>
      <c r="B48" s="93" t="s">
        <v>227</v>
      </c>
      <c r="C48" s="152">
        <v>1526565.395</v>
      </c>
      <c r="D48" s="153">
        <v>608783.26815500006</v>
      </c>
      <c r="E48" s="120"/>
      <c r="F48" s="120"/>
    </row>
    <row r="49" spans="1:6" s="82" customFormat="1" ht="40.5" hidden="1" outlineLevel="2">
      <c r="A49" s="89">
        <v>3</v>
      </c>
      <c r="B49" s="93" t="s">
        <v>216</v>
      </c>
      <c r="C49" s="152">
        <v>5005653.72</v>
      </c>
      <c r="D49" s="153">
        <v>1929438.747765</v>
      </c>
      <c r="E49" s="120"/>
      <c r="F49" s="120"/>
    </row>
    <row r="50" spans="1:6" s="82" customFormat="1" ht="27" hidden="1" outlineLevel="2">
      <c r="A50" s="89">
        <v>4</v>
      </c>
      <c r="B50" s="93" t="s">
        <v>224</v>
      </c>
      <c r="C50" s="152">
        <v>133178.62599999999</v>
      </c>
      <c r="D50" s="153">
        <v>51588.072616999998</v>
      </c>
      <c r="E50" s="120"/>
      <c r="F50" s="120"/>
    </row>
    <row r="51" spans="1:6" s="130" customFormat="1" ht="14.25" outlineLevel="1" collapsed="1">
      <c r="A51" s="85" t="s">
        <v>48</v>
      </c>
      <c r="B51" s="86" t="s">
        <v>235</v>
      </c>
      <c r="C51" s="80">
        <v>83605810.106000006</v>
      </c>
      <c r="D51" s="87">
        <v>32921910</v>
      </c>
      <c r="E51" s="129"/>
      <c r="F51" s="129"/>
    </row>
    <row r="52" spans="1:6" s="130" customFormat="1" ht="18.75" hidden="1" customHeight="1" outlineLevel="2">
      <c r="A52" s="89">
        <v>1</v>
      </c>
      <c r="B52" s="93" t="s">
        <v>238</v>
      </c>
      <c r="C52" s="152">
        <v>4255996.7439999999</v>
      </c>
      <c r="D52" s="153">
        <v>1673160</v>
      </c>
      <c r="E52" s="129"/>
      <c r="F52" s="129"/>
    </row>
    <row r="53" spans="1:6" s="130" customFormat="1" ht="29.25" hidden="1" customHeight="1" outlineLevel="2">
      <c r="A53" s="89">
        <v>2</v>
      </c>
      <c r="B53" s="93" t="s">
        <v>462</v>
      </c>
      <c r="C53" s="152">
        <v>79349813.362000003</v>
      </c>
      <c r="D53" s="153">
        <v>31248750</v>
      </c>
      <c r="E53" s="129"/>
      <c r="F53" s="129"/>
    </row>
    <row r="54" spans="1:6" s="95" customFormat="1" ht="23.1" customHeight="1">
      <c r="A54" s="187" t="s">
        <v>263</v>
      </c>
      <c r="B54" s="188"/>
      <c r="C54" s="94">
        <v>504066876.01100004</v>
      </c>
      <c r="D54" s="161">
        <v>196877428.829934</v>
      </c>
      <c r="E54" s="120"/>
      <c r="F54" s="120"/>
    </row>
    <row r="55" spans="1:6" ht="9" customHeight="1">
      <c r="C55" s="97"/>
      <c r="D55" s="100"/>
    </row>
    <row r="56" spans="1:6" ht="10.5" customHeight="1">
      <c r="C56" s="97"/>
      <c r="D56" s="100"/>
    </row>
    <row r="57" spans="1:6">
      <c r="C57" s="97"/>
    </row>
    <row r="58" spans="1:6">
      <c r="C58" s="97"/>
    </row>
    <row r="59" spans="1:6">
      <c r="C59" s="97"/>
    </row>
    <row r="60" spans="1:6">
      <c r="C60" s="97"/>
    </row>
  </sheetData>
  <mergeCells count="3">
    <mergeCell ref="A1:D1"/>
    <mergeCell ref="A3:D3"/>
    <mergeCell ref="A54:B54"/>
  </mergeCells>
  <pageMargins left="0.25" right="0.25" top="0.25" bottom="0.2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zoomScaleNormal="100" workbookViewId="0">
      <selection activeCell="A3" sqref="A3:H3"/>
    </sheetView>
  </sheetViews>
  <sheetFormatPr defaultRowHeight="13.5"/>
  <cols>
    <col min="1" max="1" width="4.85546875" style="3" customWidth="1"/>
    <col min="2" max="2" width="49.85546875" style="3" customWidth="1"/>
    <col min="3" max="3" width="20.140625" style="19" customWidth="1"/>
    <col min="4" max="4" width="18.5703125" style="19" customWidth="1"/>
    <col min="5" max="5" width="17.7109375" style="19" customWidth="1"/>
    <col min="6" max="6" width="17.7109375" style="3" customWidth="1"/>
    <col min="7" max="7" width="21.85546875" style="3" customWidth="1"/>
    <col min="8" max="8" width="18.85546875" style="3" customWidth="1"/>
    <col min="9" max="253" width="9.140625" style="3"/>
    <col min="254" max="254" width="0" style="3" hidden="1" customWidth="1"/>
    <col min="255" max="255" width="3.5703125" style="3" customWidth="1"/>
    <col min="256" max="256" width="49.85546875" style="3" customWidth="1"/>
    <col min="257" max="257" width="16" style="3" customWidth="1"/>
    <col min="258" max="258" width="13.5703125" style="3" customWidth="1"/>
    <col min="259" max="259" width="16.7109375" style="3" customWidth="1"/>
    <col min="260" max="260" width="15.140625" style="3" customWidth="1"/>
    <col min="261" max="509" width="9.140625" style="3"/>
    <col min="510" max="510" width="0" style="3" hidden="1" customWidth="1"/>
    <col min="511" max="511" width="3.5703125" style="3" customWidth="1"/>
    <col min="512" max="512" width="49.85546875" style="3" customWidth="1"/>
    <col min="513" max="513" width="16" style="3" customWidth="1"/>
    <col min="514" max="514" width="13.5703125" style="3" customWidth="1"/>
    <col min="515" max="515" width="16.7109375" style="3" customWidth="1"/>
    <col min="516" max="516" width="15.140625" style="3" customWidth="1"/>
    <col min="517" max="765" width="9.140625" style="3"/>
    <col min="766" max="766" width="0" style="3" hidden="1" customWidth="1"/>
    <col min="767" max="767" width="3.5703125" style="3" customWidth="1"/>
    <col min="768" max="768" width="49.85546875" style="3" customWidth="1"/>
    <col min="769" max="769" width="16" style="3" customWidth="1"/>
    <col min="770" max="770" width="13.5703125" style="3" customWidth="1"/>
    <col min="771" max="771" width="16.7109375" style="3" customWidth="1"/>
    <col min="772" max="772" width="15.140625" style="3" customWidth="1"/>
    <col min="773" max="1021" width="9.140625" style="3"/>
    <col min="1022" max="1022" width="0" style="3" hidden="1" customWidth="1"/>
    <col min="1023" max="1023" width="3.5703125" style="3" customWidth="1"/>
    <col min="1024" max="1024" width="49.85546875" style="3" customWidth="1"/>
    <col min="1025" max="1025" width="16" style="3" customWidth="1"/>
    <col min="1026" max="1026" width="13.5703125" style="3" customWidth="1"/>
    <col min="1027" max="1027" width="16.7109375" style="3" customWidth="1"/>
    <col min="1028" max="1028" width="15.140625" style="3" customWidth="1"/>
    <col min="1029" max="1277" width="9.140625" style="3"/>
    <col min="1278" max="1278" width="0" style="3" hidden="1" customWidth="1"/>
    <col min="1279" max="1279" width="3.5703125" style="3" customWidth="1"/>
    <col min="1280" max="1280" width="49.85546875" style="3" customWidth="1"/>
    <col min="1281" max="1281" width="16" style="3" customWidth="1"/>
    <col min="1282" max="1282" width="13.5703125" style="3" customWidth="1"/>
    <col min="1283" max="1283" width="16.7109375" style="3" customWidth="1"/>
    <col min="1284" max="1284" width="15.140625" style="3" customWidth="1"/>
    <col min="1285" max="1533" width="9.140625" style="3"/>
    <col min="1534" max="1534" width="0" style="3" hidden="1" customWidth="1"/>
    <col min="1535" max="1535" width="3.5703125" style="3" customWidth="1"/>
    <col min="1536" max="1536" width="49.85546875" style="3" customWidth="1"/>
    <col min="1537" max="1537" width="16" style="3" customWidth="1"/>
    <col min="1538" max="1538" width="13.5703125" style="3" customWidth="1"/>
    <col min="1539" max="1539" width="16.7109375" style="3" customWidth="1"/>
    <col min="1540" max="1540" width="15.140625" style="3" customWidth="1"/>
    <col min="1541" max="1789" width="9.140625" style="3"/>
    <col min="1790" max="1790" width="0" style="3" hidden="1" customWidth="1"/>
    <col min="1791" max="1791" width="3.5703125" style="3" customWidth="1"/>
    <col min="1792" max="1792" width="49.85546875" style="3" customWidth="1"/>
    <col min="1793" max="1793" width="16" style="3" customWidth="1"/>
    <col min="1794" max="1794" width="13.5703125" style="3" customWidth="1"/>
    <col min="1795" max="1795" width="16.7109375" style="3" customWidth="1"/>
    <col min="1796" max="1796" width="15.140625" style="3" customWidth="1"/>
    <col min="1797" max="2045" width="9.140625" style="3"/>
    <col min="2046" max="2046" width="0" style="3" hidden="1" customWidth="1"/>
    <col min="2047" max="2047" width="3.5703125" style="3" customWidth="1"/>
    <col min="2048" max="2048" width="49.85546875" style="3" customWidth="1"/>
    <col min="2049" max="2049" width="16" style="3" customWidth="1"/>
    <col min="2050" max="2050" width="13.5703125" style="3" customWidth="1"/>
    <col min="2051" max="2051" width="16.7109375" style="3" customWidth="1"/>
    <col min="2052" max="2052" width="15.140625" style="3" customWidth="1"/>
    <col min="2053" max="2301" width="9.140625" style="3"/>
    <col min="2302" max="2302" width="0" style="3" hidden="1" customWidth="1"/>
    <col min="2303" max="2303" width="3.5703125" style="3" customWidth="1"/>
    <col min="2304" max="2304" width="49.85546875" style="3" customWidth="1"/>
    <col min="2305" max="2305" width="16" style="3" customWidth="1"/>
    <col min="2306" max="2306" width="13.5703125" style="3" customWidth="1"/>
    <col min="2307" max="2307" width="16.7109375" style="3" customWidth="1"/>
    <col min="2308" max="2308" width="15.140625" style="3" customWidth="1"/>
    <col min="2309" max="2557" width="9.140625" style="3"/>
    <col min="2558" max="2558" width="0" style="3" hidden="1" customWidth="1"/>
    <col min="2559" max="2559" width="3.5703125" style="3" customWidth="1"/>
    <col min="2560" max="2560" width="49.85546875" style="3" customWidth="1"/>
    <col min="2561" max="2561" width="16" style="3" customWidth="1"/>
    <col min="2562" max="2562" width="13.5703125" style="3" customWidth="1"/>
    <col min="2563" max="2563" width="16.7109375" style="3" customWidth="1"/>
    <col min="2564" max="2564" width="15.140625" style="3" customWidth="1"/>
    <col min="2565" max="2813" width="9.140625" style="3"/>
    <col min="2814" max="2814" width="0" style="3" hidden="1" customWidth="1"/>
    <col min="2815" max="2815" width="3.5703125" style="3" customWidth="1"/>
    <col min="2816" max="2816" width="49.85546875" style="3" customWidth="1"/>
    <col min="2817" max="2817" width="16" style="3" customWidth="1"/>
    <col min="2818" max="2818" width="13.5703125" style="3" customWidth="1"/>
    <col min="2819" max="2819" width="16.7109375" style="3" customWidth="1"/>
    <col min="2820" max="2820" width="15.140625" style="3" customWidth="1"/>
    <col min="2821" max="3069" width="9.140625" style="3"/>
    <col min="3070" max="3070" width="0" style="3" hidden="1" customWidth="1"/>
    <col min="3071" max="3071" width="3.5703125" style="3" customWidth="1"/>
    <col min="3072" max="3072" width="49.85546875" style="3" customWidth="1"/>
    <col min="3073" max="3073" width="16" style="3" customWidth="1"/>
    <col min="3074" max="3074" width="13.5703125" style="3" customWidth="1"/>
    <col min="3075" max="3075" width="16.7109375" style="3" customWidth="1"/>
    <col min="3076" max="3076" width="15.140625" style="3" customWidth="1"/>
    <col min="3077" max="3325" width="9.140625" style="3"/>
    <col min="3326" max="3326" width="0" style="3" hidden="1" customWidth="1"/>
    <col min="3327" max="3327" width="3.5703125" style="3" customWidth="1"/>
    <col min="3328" max="3328" width="49.85546875" style="3" customWidth="1"/>
    <col min="3329" max="3329" width="16" style="3" customWidth="1"/>
    <col min="3330" max="3330" width="13.5703125" style="3" customWidth="1"/>
    <col min="3331" max="3331" width="16.7109375" style="3" customWidth="1"/>
    <col min="3332" max="3332" width="15.140625" style="3" customWidth="1"/>
    <col min="3333" max="3581" width="9.140625" style="3"/>
    <col min="3582" max="3582" width="0" style="3" hidden="1" customWidth="1"/>
    <col min="3583" max="3583" width="3.5703125" style="3" customWidth="1"/>
    <col min="3584" max="3584" width="49.85546875" style="3" customWidth="1"/>
    <col min="3585" max="3585" width="16" style="3" customWidth="1"/>
    <col min="3586" max="3586" width="13.5703125" style="3" customWidth="1"/>
    <col min="3587" max="3587" width="16.7109375" style="3" customWidth="1"/>
    <col min="3588" max="3588" width="15.140625" style="3" customWidth="1"/>
    <col min="3589" max="3837" width="9.140625" style="3"/>
    <col min="3838" max="3838" width="0" style="3" hidden="1" customWidth="1"/>
    <col min="3839" max="3839" width="3.5703125" style="3" customWidth="1"/>
    <col min="3840" max="3840" width="49.85546875" style="3" customWidth="1"/>
    <col min="3841" max="3841" width="16" style="3" customWidth="1"/>
    <col min="3842" max="3842" width="13.5703125" style="3" customWidth="1"/>
    <col min="3843" max="3843" width="16.7109375" style="3" customWidth="1"/>
    <col min="3844" max="3844" width="15.140625" style="3" customWidth="1"/>
    <col min="3845" max="4093" width="9.140625" style="3"/>
    <col min="4094" max="4094" width="0" style="3" hidden="1" customWidth="1"/>
    <col min="4095" max="4095" width="3.5703125" style="3" customWidth="1"/>
    <col min="4096" max="4096" width="49.85546875" style="3" customWidth="1"/>
    <col min="4097" max="4097" width="16" style="3" customWidth="1"/>
    <col min="4098" max="4098" width="13.5703125" style="3" customWidth="1"/>
    <col min="4099" max="4099" width="16.7109375" style="3" customWidth="1"/>
    <col min="4100" max="4100" width="15.140625" style="3" customWidth="1"/>
    <col min="4101" max="4349" width="9.140625" style="3"/>
    <col min="4350" max="4350" width="0" style="3" hidden="1" customWidth="1"/>
    <col min="4351" max="4351" width="3.5703125" style="3" customWidth="1"/>
    <col min="4352" max="4352" width="49.85546875" style="3" customWidth="1"/>
    <col min="4353" max="4353" width="16" style="3" customWidth="1"/>
    <col min="4354" max="4354" width="13.5703125" style="3" customWidth="1"/>
    <col min="4355" max="4355" width="16.7109375" style="3" customWidth="1"/>
    <col min="4356" max="4356" width="15.140625" style="3" customWidth="1"/>
    <col min="4357" max="4605" width="9.140625" style="3"/>
    <col min="4606" max="4606" width="0" style="3" hidden="1" customWidth="1"/>
    <col min="4607" max="4607" width="3.5703125" style="3" customWidth="1"/>
    <col min="4608" max="4608" width="49.85546875" style="3" customWidth="1"/>
    <col min="4609" max="4609" width="16" style="3" customWidth="1"/>
    <col min="4610" max="4610" width="13.5703125" style="3" customWidth="1"/>
    <col min="4611" max="4611" width="16.7109375" style="3" customWidth="1"/>
    <col min="4612" max="4612" width="15.140625" style="3" customWidth="1"/>
    <col min="4613" max="4861" width="9.140625" style="3"/>
    <col min="4862" max="4862" width="0" style="3" hidden="1" customWidth="1"/>
    <col min="4863" max="4863" width="3.5703125" style="3" customWidth="1"/>
    <col min="4864" max="4864" width="49.85546875" style="3" customWidth="1"/>
    <col min="4865" max="4865" width="16" style="3" customWidth="1"/>
    <col min="4866" max="4866" width="13.5703125" style="3" customWidth="1"/>
    <col min="4867" max="4867" width="16.7109375" style="3" customWidth="1"/>
    <col min="4868" max="4868" width="15.140625" style="3" customWidth="1"/>
    <col min="4869" max="5117" width="9.140625" style="3"/>
    <col min="5118" max="5118" width="0" style="3" hidden="1" customWidth="1"/>
    <col min="5119" max="5119" width="3.5703125" style="3" customWidth="1"/>
    <col min="5120" max="5120" width="49.85546875" style="3" customWidth="1"/>
    <col min="5121" max="5121" width="16" style="3" customWidth="1"/>
    <col min="5122" max="5122" width="13.5703125" style="3" customWidth="1"/>
    <col min="5123" max="5123" width="16.7109375" style="3" customWidth="1"/>
    <col min="5124" max="5124" width="15.140625" style="3" customWidth="1"/>
    <col min="5125" max="5373" width="9.140625" style="3"/>
    <col min="5374" max="5374" width="0" style="3" hidden="1" customWidth="1"/>
    <col min="5375" max="5375" width="3.5703125" style="3" customWidth="1"/>
    <col min="5376" max="5376" width="49.85546875" style="3" customWidth="1"/>
    <col min="5377" max="5377" width="16" style="3" customWidth="1"/>
    <col min="5378" max="5378" width="13.5703125" style="3" customWidth="1"/>
    <col min="5379" max="5379" width="16.7109375" style="3" customWidth="1"/>
    <col min="5380" max="5380" width="15.140625" style="3" customWidth="1"/>
    <col min="5381" max="5629" width="9.140625" style="3"/>
    <col min="5630" max="5630" width="0" style="3" hidden="1" customWidth="1"/>
    <col min="5631" max="5631" width="3.5703125" style="3" customWidth="1"/>
    <col min="5632" max="5632" width="49.85546875" style="3" customWidth="1"/>
    <col min="5633" max="5633" width="16" style="3" customWidth="1"/>
    <col min="5634" max="5634" width="13.5703125" style="3" customWidth="1"/>
    <col min="5635" max="5635" width="16.7109375" style="3" customWidth="1"/>
    <col min="5636" max="5636" width="15.140625" style="3" customWidth="1"/>
    <col min="5637" max="5885" width="9.140625" style="3"/>
    <col min="5886" max="5886" width="0" style="3" hidden="1" customWidth="1"/>
    <col min="5887" max="5887" width="3.5703125" style="3" customWidth="1"/>
    <col min="5888" max="5888" width="49.85546875" style="3" customWidth="1"/>
    <col min="5889" max="5889" width="16" style="3" customWidth="1"/>
    <col min="5890" max="5890" width="13.5703125" style="3" customWidth="1"/>
    <col min="5891" max="5891" width="16.7109375" style="3" customWidth="1"/>
    <col min="5892" max="5892" width="15.140625" style="3" customWidth="1"/>
    <col min="5893" max="6141" width="9.140625" style="3"/>
    <col min="6142" max="6142" width="0" style="3" hidden="1" customWidth="1"/>
    <col min="6143" max="6143" width="3.5703125" style="3" customWidth="1"/>
    <col min="6144" max="6144" width="49.85546875" style="3" customWidth="1"/>
    <col min="6145" max="6145" width="16" style="3" customWidth="1"/>
    <col min="6146" max="6146" width="13.5703125" style="3" customWidth="1"/>
    <col min="6147" max="6147" width="16.7109375" style="3" customWidth="1"/>
    <col min="6148" max="6148" width="15.140625" style="3" customWidth="1"/>
    <col min="6149" max="6397" width="9.140625" style="3"/>
    <col min="6398" max="6398" width="0" style="3" hidden="1" customWidth="1"/>
    <col min="6399" max="6399" width="3.5703125" style="3" customWidth="1"/>
    <col min="6400" max="6400" width="49.85546875" style="3" customWidth="1"/>
    <col min="6401" max="6401" width="16" style="3" customWidth="1"/>
    <col min="6402" max="6402" width="13.5703125" style="3" customWidth="1"/>
    <col min="6403" max="6403" width="16.7109375" style="3" customWidth="1"/>
    <col min="6404" max="6404" width="15.140625" style="3" customWidth="1"/>
    <col min="6405" max="6653" width="9.140625" style="3"/>
    <col min="6654" max="6654" width="0" style="3" hidden="1" customWidth="1"/>
    <col min="6655" max="6655" width="3.5703125" style="3" customWidth="1"/>
    <col min="6656" max="6656" width="49.85546875" style="3" customWidth="1"/>
    <col min="6657" max="6657" width="16" style="3" customWidth="1"/>
    <col min="6658" max="6658" width="13.5703125" style="3" customWidth="1"/>
    <col min="6659" max="6659" width="16.7109375" style="3" customWidth="1"/>
    <col min="6660" max="6660" width="15.140625" style="3" customWidth="1"/>
    <col min="6661" max="6909" width="9.140625" style="3"/>
    <col min="6910" max="6910" width="0" style="3" hidden="1" customWidth="1"/>
    <col min="6911" max="6911" width="3.5703125" style="3" customWidth="1"/>
    <col min="6912" max="6912" width="49.85546875" style="3" customWidth="1"/>
    <col min="6913" max="6913" width="16" style="3" customWidth="1"/>
    <col min="6914" max="6914" width="13.5703125" style="3" customWidth="1"/>
    <col min="6915" max="6915" width="16.7109375" style="3" customWidth="1"/>
    <col min="6916" max="6916" width="15.140625" style="3" customWidth="1"/>
    <col min="6917" max="7165" width="9.140625" style="3"/>
    <col min="7166" max="7166" width="0" style="3" hidden="1" customWidth="1"/>
    <col min="7167" max="7167" width="3.5703125" style="3" customWidth="1"/>
    <col min="7168" max="7168" width="49.85546875" style="3" customWidth="1"/>
    <col min="7169" max="7169" width="16" style="3" customWidth="1"/>
    <col min="7170" max="7170" width="13.5703125" style="3" customWidth="1"/>
    <col min="7171" max="7171" width="16.7109375" style="3" customWidth="1"/>
    <col min="7172" max="7172" width="15.140625" style="3" customWidth="1"/>
    <col min="7173" max="7421" width="9.140625" style="3"/>
    <col min="7422" max="7422" width="0" style="3" hidden="1" customWidth="1"/>
    <col min="7423" max="7423" width="3.5703125" style="3" customWidth="1"/>
    <col min="7424" max="7424" width="49.85546875" style="3" customWidth="1"/>
    <col min="7425" max="7425" width="16" style="3" customWidth="1"/>
    <col min="7426" max="7426" width="13.5703125" style="3" customWidth="1"/>
    <col min="7427" max="7427" width="16.7109375" style="3" customWidth="1"/>
    <col min="7428" max="7428" width="15.140625" style="3" customWidth="1"/>
    <col min="7429" max="7677" width="9.140625" style="3"/>
    <col min="7678" max="7678" width="0" style="3" hidden="1" customWidth="1"/>
    <col min="7679" max="7679" width="3.5703125" style="3" customWidth="1"/>
    <col min="7680" max="7680" width="49.85546875" style="3" customWidth="1"/>
    <col min="7681" max="7681" width="16" style="3" customWidth="1"/>
    <col min="7682" max="7682" width="13.5703125" style="3" customWidth="1"/>
    <col min="7683" max="7683" width="16.7109375" style="3" customWidth="1"/>
    <col min="7684" max="7684" width="15.140625" style="3" customWidth="1"/>
    <col min="7685" max="7933" width="9.140625" style="3"/>
    <col min="7934" max="7934" width="0" style="3" hidden="1" customWidth="1"/>
    <col min="7935" max="7935" width="3.5703125" style="3" customWidth="1"/>
    <col min="7936" max="7936" width="49.85546875" style="3" customWidth="1"/>
    <col min="7937" max="7937" width="16" style="3" customWidth="1"/>
    <col min="7938" max="7938" width="13.5703125" style="3" customWidth="1"/>
    <col min="7939" max="7939" width="16.7109375" style="3" customWidth="1"/>
    <col min="7940" max="7940" width="15.140625" style="3" customWidth="1"/>
    <col min="7941" max="8189" width="9.140625" style="3"/>
    <col min="8190" max="8190" width="0" style="3" hidden="1" customWidth="1"/>
    <col min="8191" max="8191" width="3.5703125" style="3" customWidth="1"/>
    <col min="8192" max="8192" width="49.85546875" style="3" customWidth="1"/>
    <col min="8193" max="8193" width="16" style="3" customWidth="1"/>
    <col min="8194" max="8194" width="13.5703125" style="3" customWidth="1"/>
    <col min="8195" max="8195" width="16.7109375" style="3" customWidth="1"/>
    <col min="8196" max="8196" width="15.140625" style="3" customWidth="1"/>
    <col min="8197" max="8445" width="9.140625" style="3"/>
    <col min="8446" max="8446" width="0" style="3" hidden="1" customWidth="1"/>
    <col min="8447" max="8447" width="3.5703125" style="3" customWidth="1"/>
    <col min="8448" max="8448" width="49.85546875" style="3" customWidth="1"/>
    <col min="8449" max="8449" width="16" style="3" customWidth="1"/>
    <col min="8450" max="8450" width="13.5703125" style="3" customWidth="1"/>
    <col min="8451" max="8451" width="16.7109375" style="3" customWidth="1"/>
    <col min="8452" max="8452" width="15.140625" style="3" customWidth="1"/>
    <col min="8453" max="8701" width="9.140625" style="3"/>
    <col min="8702" max="8702" width="0" style="3" hidden="1" customWidth="1"/>
    <col min="8703" max="8703" width="3.5703125" style="3" customWidth="1"/>
    <col min="8704" max="8704" width="49.85546875" style="3" customWidth="1"/>
    <col min="8705" max="8705" width="16" style="3" customWidth="1"/>
    <col min="8706" max="8706" width="13.5703125" style="3" customWidth="1"/>
    <col min="8707" max="8707" width="16.7109375" style="3" customWidth="1"/>
    <col min="8708" max="8708" width="15.140625" style="3" customWidth="1"/>
    <col min="8709" max="8957" width="9.140625" style="3"/>
    <col min="8958" max="8958" width="0" style="3" hidden="1" customWidth="1"/>
    <col min="8959" max="8959" width="3.5703125" style="3" customWidth="1"/>
    <col min="8960" max="8960" width="49.85546875" style="3" customWidth="1"/>
    <col min="8961" max="8961" width="16" style="3" customWidth="1"/>
    <col min="8962" max="8962" width="13.5703125" style="3" customWidth="1"/>
    <col min="8963" max="8963" width="16.7109375" style="3" customWidth="1"/>
    <col min="8964" max="8964" width="15.140625" style="3" customWidth="1"/>
    <col min="8965" max="9213" width="9.140625" style="3"/>
    <col min="9214" max="9214" width="0" style="3" hidden="1" customWidth="1"/>
    <col min="9215" max="9215" width="3.5703125" style="3" customWidth="1"/>
    <col min="9216" max="9216" width="49.85546875" style="3" customWidth="1"/>
    <col min="9217" max="9217" width="16" style="3" customWidth="1"/>
    <col min="9218" max="9218" width="13.5703125" style="3" customWidth="1"/>
    <col min="9219" max="9219" width="16.7109375" style="3" customWidth="1"/>
    <col min="9220" max="9220" width="15.140625" style="3" customWidth="1"/>
    <col min="9221" max="9469" width="9.140625" style="3"/>
    <col min="9470" max="9470" width="0" style="3" hidden="1" customWidth="1"/>
    <col min="9471" max="9471" width="3.5703125" style="3" customWidth="1"/>
    <col min="9472" max="9472" width="49.85546875" style="3" customWidth="1"/>
    <col min="9473" max="9473" width="16" style="3" customWidth="1"/>
    <col min="9474" max="9474" width="13.5703125" style="3" customWidth="1"/>
    <col min="9475" max="9475" width="16.7109375" style="3" customWidth="1"/>
    <col min="9476" max="9476" width="15.140625" style="3" customWidth="1"/>
    <col min="9477" max="9725" width="9.140625" style="3"/>
    <col min="9726" max="9726" width="0" style="3" hidden="1" customWidth="1"/>
    <col min="9727" max="9727" width="3.5703125" style="3" customWidth="1"/>
    <col min="9728" max="9728" width="49.85546875" style="3" customWidth="1"/>
    <col min="9729" max="9729" width="16" style="3" customWidth="1"/>
    <col min="9730" max="9730" width="13.5703125" style="3" customWidth="1"/>
    <col min="9731" max="9731" width="16.7109375" style="3" customWidth="1"/>
    <col min="9732" max="9732" width="15.140625" style="3" customWidth="1"/>
    <col min="9733" max="9981" width="9.140625" style="3"/>
    <col min="9982" max="9982" width="0" style="3" hidden="1" customWidth="1"/>
    <col min="9983" max="9983" width="3.5703125" style="3" customWidth="1"/>
    <col min="9984" max="9984" width="49.85546875" style="3" customWidth="1"/>
    <col min="9985" max="9985" width="16" style="3" customWidth="1"/>
    <col min="9986" max="9986" width="13.5703125" style="3" customWidth="1"/>
    <col min="9987" max="9987" width="16.7109375" style="3" customWidth="1"/>
    <col min="9988" max="9988" width="15.140625" style="3" customWidth="1"/>
    <col min="9989" max="10237" width="9.140625" style="3"/>
    <col min="10238" max="10238" width="0" style="3" hidden="1" customWidth="1"/>
    <col min="10239" max="10239" width="3.5703125" style="3" customWidth="1"/>
    <col min="10240" max="10240" width="49.85546875" style="3" customWidth="1"/>
    <col min="10241" max="10241" width="16" style="3" customWidth="1"/>
    <col min="10242" max="10242" width="13.5703125" style="3" customWidth="1"/>
    <col min="10243" max="10243" width="16.7109375" style="3" customWidth="1"/>
    <col min="10244" max="10244" width="15.140625" style="3" customWidth="1"/>
    <col min="10245" max="10493" width="9.140625" style="3"/>
    <col min="10494" max="10494" width="0" style="3" hidden="1" customWidth="1"/>
    <col min="10495" max="10495" width="3.5703125" style="3" customWidth="1"/>
    <col min="10496" max="10496" width="49.85546875" style="3" customWidth="1"/>
    <col min="10497" max="10497" width="16" style="3" customWidth="1"/>
    <col min="10498" max="10498" width="13.5703125" style="3" customWidth="1"/>
    <col min="10499" max="10499" width="16.7109375" style="3" customWidth="1"/>
    <col min="10500" max="10500" width="15.140625" style="3" customWidth="1"/>
    <col min="10501" max="10749" width="9.140625" style="3"/>
    <col min="10750" max="10750" width="0" style="3" hidden="1" customWidth="1"/>
    <col min="10751" max="10751" width="3.5703125" style="3" customWidth="1"/>
    <col min="10752" max="10752" width="49.85546875" style="3" customWidth="1"/>
    <col min="10753" max="10753" width="16" style="3" customWidth="1"/>
    <col min="10754" max="10754" width="13.5703125" style="3" customWidth="1"/>
    <col min="10755" max="10755" width="16.7109375" style="3" customWidth="1"/>
    <col min="10756" max="10756" width="15.140625" style="3" customWidth="1"/>
    <col min="10757" max="11005" width="9.140625" style="3"/>
    <col min="11006" max="11006" width="0" style="3" hidden="1" customWidth="1"/>
    <col min="11007" max="11007" width="3.5703125" style="3" customWidth="1"/>
    <col min="11008" max="11008" width="49.85546875" style="3" customWidth="1"/>
    <col min="11009" max="11009" width="16" style="3" customWidth="1"/>
    <col min="11010" max="11010" width="13.5703125" style="3" customWidth="1"/>
    <col min="11011" max="11011" width="16.7109375" style="3" customWidth="1"/>
    <col min="11012" max="11012" width="15.140625" style="3" customWidth="1"/>
    <col min="11013" max="11261" width="9.140625" style="3"/>
    <col min="11262" max="11262" width="0" style="3" hidden="1" customWidth="1"/>
    <col min="11263" max="11263" width="3.5703125" style="3" customWidth="1"/>
    <col min="11264" max="11264" width="49.85546875" style="3" customWidth="1"/>
    <col min="11265" max="11265" width="16" style="3" customWidth="1"/>
    <col min="11266" max="11266" width="13.5703125" style="3" customWidth="1"/>
    <col min="11267" max="11267" width="16.7109375" style="3" customWidth="1"/>
    <col min="11268" max="11268" width="15.140625" style="3" customWidth="1"/>
    <col min="11269" max="11517" width="9.140625" style="3"/>
    <col min="11518" max="11518" width="0" style="3" hidden="1" customWidth="1"/>
    <col min="11519" max="11519" width="3.5703125" style="3" customWidth="1"/>
    <col min="11520" max="11520" width="49.85546875" style="3" customWidth="1"/>
    <col min="11521" max="11521" width="16" style="3" customWidth="1"/>
    <col min="11522" max="11522" width="13.5703125" style="3" customWidth="1"/>
    <col min="11523" max="11523" width="16.7109375" style="3" customWidth="1"/>
    <col min="11524" max="11524" width="15.140625" style="3" customWidth="1"/>
    <col min="11525" max="11773" width="9.140625" style="3"/>
    <col min="11774" max="11774" width="0" style="3" hidden="1" customWidth="1"/>
    <col min="11775" max="11775" width="3.5703125" style="3" customWidth="1"/>
    <col min="11776" max="11776" width="49.85546875" style="3" customWidth="1"/>
    <col min="11777" max="11777" width="16" style="3" customWidth="1"/>
    <col min="11778" max="11778" width="13.5703125" style="3" customWidth="1"/>
    <col min="11779" max="11779" width="16.7109375" style="3" customWidth="1"/>
    <col min="11780" max="11780" width="15.140625" style="3" customWidth="1"/>
    <col min="11781" max="12029" width="9.140625" style="3"/>
    <col min="12030" max="12030" width="0" style="3" hidden="1" customWidth="1"/>
    <col min="12031" max="12031" width="3.5703125" style="3" customWidth="1"/>
    <col min="12032" max="12032" width="49.85546875" style="3" customWidth="1"/>
    <col min="12033" max="12033" width="16" style="3" customWidth="1"/>
    <col min="12034" max="12034" width="13.5703125" style="3" customWidth="1"/>
    <col min="12035" max="12035" width="16.7109375" style="3" customWidth="1"/>
    <col min="12036" max="12036" width="15.140625" style="3" customWidth="1"/>
    <col min="12037" max="12285" width="9.140625" style="3"/>
    <col min="12286" max="12286" width="0" style="3" hidden="1" customWidth="1"/>
    <col min="12287" max="12287" width="3.5703125" style="3" customWidth="1"/>
    <col min="12288" max="12288" width="49.85546875" style="3" customWidth="1"/>
    <col min="12289" max="12289" width="16" style="3" customWidth="1"/>
    <col min="12290" max="12290" width="13.5703125" style="3" customWidth="1"/>
    <col min="12291" max="12291" width="16.7109375" style="3" customWidth="1"/>
    <col min="12292" max="12292" width="15.140625" style="3" customWidth="1"/>
    <col min="12293" max="12541" width="9.140625" style="3"/>
    <col min="12542" max="12542" width="0" style="3" hidden="1" customWidth="1"/>
    <col min="12543" max="12543" width="3.5703125" style="3" customWidth="1"/>
    <col min="12544" max="12544" width="49.85546875" style="3" customWidth="1"/>
    <col min="12545" max="12545" width="16" style="3" customWidth="1"/>
    <col min="12546" max="12546" width="13.5703125" style="3" customWidth="1"/>
    <col min="12547" max="12547" width="16.7109375" style="3" customWidth="1"/>
    <col min="12548" max="12548" width="15.140625" style="3" customWidth="1"/>
    <col min="12549" max="12797" width="9.140625" style="3"/>
    <col min="12798" max="12798" width="0" style="3" hidden="1" customWidth="1"/>
    <col min="12799" max="12799" width="3.5703125" style="3" customWidth="1"/>
    <col min="12800" max="12800" width="49.85546875" style="3" customWidth="1"/>
    <col min="12801" max="12801" width="16" style="3" customWidth="1"/>
    <col min="12802" max="12802" width="13.5703125" style="3" customWidth="1"/>
    <col min="12803" max="12803" width="16.7109375" style="3" customWidth="1"/>
    <col min="12804" max="12804" width="15.140625" style="3" customWidth="1"/>
    <col min="12805" max="13053" width="9.140625" style="3"/>
    <col min="13054" max="13054" width="0" style="3" hidden="1" customWidth="1"/>
    <col min="13055" max="13055" width="3.5703125" style="3" customWidth="1"/>
    <col min="13056" max="13056" width="49.85546875" style="3" customWidth="1"/>
    <col min="13057" max="13057" width="16" style="3" customWidth="1"/>
    <col min="13058" max="13058" width="13.5703125" style="3" customWidth="1"/>
    <col min="13059" max="13059" width="16.7109375" style="3" customWidth="1"/>
    <col min="13060" max="13060" width="15.140625" style="3" customWidth="1"/>
    <col min="13061" max="13309" width="9.140625" style="3"/>
    <col min="13310" max="13310" width="0" style="3" hidden="1" customWidth="1"/>
    <col min="13311" max="13311" width="3.5703125" style="3" customWidth="1"/>
    <col min="13312" max="13312" width="49.85546875" style="3" customWidth="1"/>
    <col min="13313" max="13313" width="16" style="3" customWidth="1"/>
    <col min="13314" max="13314" width="13.5703125" style="3" customWidth="1"/>
    <col min="13315" max="13315" width="16.7109375" style="3" customWidth="1"/>
    <col min="13316" max="13316" width="15.140625" style="3" customWidth="1"/>
    <col min="13317" max="13565" width="9.140625" style="3"/>
    <col min="13566" max="13566" width="0" style="3" hidden="1" customWidth="1"/>
    <col min="13567" max="13567" width="3.5703125" style="3" customWidth="1"/>
    <col min="13568" max="13568" width="49.85546875" style="3" customWidth="1"/>
    <col min="13569" max="13569" width="16" style="3" customWidth="1"/>
    <col min="13570" max="13570" width="13.5703125" style="3" customWidth="1"/>
    <col min="13571" max="13571" width="16.7109375" style="3" customWidth="1"/>
    <col min="13572" max="13572" width="15.140625" style="3" customWidth="1"/>
    <col min="13573" max="13821" width="9.140625" style="3"/>
    <col min="13822" max="13822" width="0" style="3" hidden="1" customWidth="1"/>
    <col min="13823" max="13823" width="3.5703125" style="3" customWidth="1"/>
    <col min="13824" max="13824" width="49.85546875" style="3" customWidth="1"/>
    <col min="13825" max="13825" width="16" style="3" customWidth="1"/>
    <col min="13826" max="13826" width="13.5703125" style="3" customWidth="1"/>
    <col min="13827" max="13827" width="16.7109375" style="3" customWidth="1"/>
    <col min="13828" max="13828" width="15.140625" style="3" customWidth="1"/>
    <col min="13829" max="14077" width="9.140625" style="3"/>
    <col min="14078" max="14078" width="0" style="3" hidden="1" customWidth="1"/>
    <col min="14079" max="14079" width="3.5703125" style="3" customWidth="1"/>
    <col min="14080" max="14080" width="49.85546875" style="3" customWidth="1"/>
    <col min="14081" max="14081" width="16" style="3" customWidth="1"/>
    <col min="14082" max="14082" width="13.5703125" style="3" customWidth="1"/>
    <col min="14083" max="14083" width="16.7109375" style="3" customWidth="1"/>
    <col min="14084" max="14084" width="15.140625" style="3" customWidth="1"/>
    <col min="14085" max="14333" width="9.140625" style="3"/>
    <col min="14334" max="14334" width="0" style="3" hidden="1" customWidth="1"/>
    <col min="14335" max="14335" width="3.5703125" style="3" customWidth="1"/>
    <col min="14336" max="14336" width="49.85546875" style="3" customWidth="1"/>
    <col min="14337" max="14337" width="16" style="3" customWidth="1"/>
    <col min="14338" max="14338" width="13.5703125" style="3" customWidth="1"/>
    <col min="14339" max="14339" width="16.7109375" style="3" customWidth="1"/>
    <col min="14340" max="14340" width="15.140625" style="3" customWidth="1"/>
    <col min="14341" max="14589" width="9.140625" style="3"/>
    <col min="14590" max="14590" width="0" style="3" hidden="1" customWidth="1"/>
    <col min="14591" max="14591" width="3.5703125" style="3" customWidth="1"/>
    <col min="14592" max="14592" width="49.85546875" style="3" customWidth="1"/>
    <col min="14593" max="14593" width="16" style="3" customWidth="1"/>
    <col min="14594" max="14594" width="13.5703125" style="3" customWidth="1"/>
    <col min="14595" max="14595" width="16.7109375" style="3" customWidth="1"/>
    <col min="14596" max="14596" width="15.140625" style="3" customWidth="1"/>
    <col min="14597" max="14845" width="9.140625" style="3"/>
    <col min="14846" max="14846" width="0" style="3" hidden="1" customWidth="1"/>
    <col min="14847" max="14847" width="3.5703125" style="3" customWidth="1"/>
    <col min="14848" max="14848" width="49.85546875" style="3" customWidth="1"/>
    <col min="14849" max="14849" width="16" style="3" customWidth="1"/>
    <col min="14850" max="14850" width="13.5703125" style="3" customWidth="1"/>
    <col min="14851" max="14851" width="16.7109375" style="3" customWidth="1"/>
    <col min="14852" max="14852" width="15.140625" style="3" customWidth="1"/>
    <col min="14853" max="15101" width="9.140625" style="3"/>
    <col min="15102" max="15102" width="0" style="3" hidden="1" customWidth="1"/>
    <col min="15103" max="15103" width="3.5703125" style="3" customWidth="1"/>
    <col min="15104" max="15104" width="49.85546875" style="3" customWidth="1"/>
    <col min="15105" max="15105" width="16" style="3" customWidth="1"/>
    <col min="15106" max="15106" width="13.5703125" style="3" customWidth="1"/>
    <col min="15107" max="15107" width="16.7109375" style="3" customWidth="1"/>
    <col min="15108" max="15108" width="15.140625" style="3" customWidth="1"/>
    <col min="15109" max="15357" width="9.140625" style="3"/>
    <col min="15358" max="15358" width="0" style="3" hidden="1" customWidth="1"/>
    <col min="15359" max="15359" width="3.5703125" style="3" customWidth="1"/>
    <col min="15360" max="15360" width="49.85546875" style="3" customWidth="1"/>
    <col min="15361" max="15361" width="16" style="3" customWidth="1"/>
    <col min="15362" max="15362" width="13.5703125" style="3" customWidth="1"/>
    <col min="15363" max="15363" width="16.7109375" style="3" customWidth="1"/>
    <col min="15364" max="15364" width="15.140625" style="3" customWidth="1"/>
    <col min="15365" max="15613" width="9.140625" style="3"/>
    <col min="15614" max="15614" width="0" style="3" hidden="1" customWidth="1"/>
    <col min="15615" max="15615" width="3.5703125" style="3" customWidth="1"/>
    <col min="15616" max="15616" width="49.85546875" style="3" customWidth="1"/>
    <col min="15617" max="15617" width="16" style="3" customWidth="1"/>
    <col min="15618" max="15618" width="13.5703125" style="3" customWidth="1"/>
    <col min="15619" max="15619" width="16.7109375" style="3" customWidth="1"/>
    <col min="15620" max="15620" width="15.140625" style="3" customWidth="1"/>
    <col min="15621" max="15869" width="9.140625" style="3"/>
    <col min="15870" max="15870" width="0" style="3" hidden="1" customWidth="1"/>
    <col min="15871" max="15871" width="3.5703125" style="3" customWidth="1"/>
    <col min="15872" max="15872" width="49.85546875" style="3" customWidth="1"/>
    <col min="15873" max="15873" width="16" style="3" customWidth="1"/>
    <col min="15874" max="15874" width="13.5703125" style="3" customWidth="1"/>
    <col min="15875" max="15875" width="16.7109375" style="3" customWidth="1"/>
    <col min="15876" max="15876" width="15.140625" style="3" customWidth="1"/>
    <col min="15877" max="16125" width="9.140625" style="3"/>
    <col min="16126" max="16126" width="0" style="3" hidden="1" customWidth="1"/>
    <col min="16127" max="16127" width="3.5703125" style="3" customWidth="1"/>
    <col min="16128" max="16128" width="49.85546875" style="3" customWidth="1"/>
    <col min="16129" max="16129" width="16" style="3" customWidth="1"/>
    <col min="16130" max="16130" width="13.5703125" style="3" customWidth="1"/>
    <col min="16131" max="16131" width="16.7109375" style="3" customWidth="1"/>
    <col min="16132" max="16132" width="15.140625" style="3" customWidth="1"/>
    <col min="16133" max="16384" width="9.140625" style="3"/>
  </cols>
  <sheetData>
    <row r="1" spans="1:8" s="2" customFormat="1" ht="17.25">
      <c r="A1" s="168" t="s">
        <v>0</v>
      </c>
      <c r="B1" s="168"/>
      <c r="C1" s="168"/>
      <c r="D1" s="168"/>
      <c r="E1" s="168"/>
      <c r="F1" s="168"/>
      <c r="G1" s="168"/>
      <c r="H1" s="168"/>
    </row>
    <row r="2" spans="1:8" s="2" customFormat="1" ht="17.25">
      <c r="A2" s="22"/>
      <c r="B2" s="22"/>
      <c r="C2" s="22"/>
      <c r="D2" s="22"/>
      <c r="E2" s="22"/>
      <c r="F2" s="22"/>
      <c r="G2" s="22"/>
      <c r="H2" s="22"/>
    </row>
    <row r="3" spans="1:8" s="2" customFormat="1" ht="47.25" customHeight="1">
      <c r="A3" s="169" t="s">
        <v>468</v>
      </c>
      <c r="B3" s="169"/>
      <c r="C3" s="169"/>
      <c r="D3" s="169"/>
      <c r="E3" s="169"/>
      <c r="F3" s="169"/>
      <c r="G3" s="169"/>
      <c r="H3" s="169"/>
    </row>
    <row r="4" spans="1:8" s="2" customFormat="1" ht="17.25">
      <c r="A4" s="20"/>
      <c r="B4" s="20"/>
      <c r="C4" s="20"/>
      <c r="D4" s="20"/>
      <c r="E4" s="20"/>
      <c r="F4" s="20"/>
      <c r="G4" s="20"/>
      <c r="H4" s="20"/>
    </row>
    <row r="5" spans="1:8" s="2" customFormat="1" ht="17.25">
      <c r="A5" s="20"/>
      <c r="B5" s="20"/>
      <c r="C5" s="20"/>
      <c r="D5" s="20"/>
      <c r="E5" s="20"/>
      <c r="F5" s="20"/>
      <c r="G5" s="20"/>
      <c r="H5" s="20"/>
    </row>
    <row r="6" spans="1:8" ht="36.75" customHeight="1">
      <c r="A6" s="191" t="s">
        <v>1</v>
      </c>
      <c r="B6" s="192" t="s">
        <v>268</v>
      </c>
      <c r="C6" s="193" t="s">
        <v>269</v>
      </c>
      <c r="D6" s="193"/>
      <c r="E6" s="193" t="s">
        <v>264</v>
      </c>
      <c r="F6" s="193"/>
      <c r="G6" s="190" t="s">
        <v>270</v>
      </c>
      <c r="H6" s="190"/>
    </row>
    <row r="7" spans="1:8" ht="24.75" customHeight="1">
      <c r="A7" s="191"/>
      <c r="B7" s="192"/>
      <c r="C7" s="163" t="s">
        <v>6</v>
      </c>
      <c r="D7" s="162" t="s">
        <v>7</v>
      </c>
      <c r="E7" s="163" t="s">
        <v>8</v>
      </c>
      <c r="F7" s="162" t="s">
        <v>7</v>
      </c>
      <c r="G7" s="163" t="s">
        <v>8</v>
      </c>
      <c r="H7" s="162" t="s">
        <v>7</v>
      </c>
    </row>
    <row r="8" spans="1:8" s="14" customFormat="1" ht="33" customHeight="1">
      <c r="A8" s="155">
        <v>1</v>
      </c>
      <c r="B8" s="17" t="s">
        <v>265</v>
      </c>
      <c r="C8" s="16">
        <v>22391369</v>
      </c>
      <c r="D8" s="15">
        <v>8847165.7624000013</v>
      </c>
      <c r="E8" s="16">
        <v>0</v>
      </c>
      <c r="F8" s="15">
        <v>0</v>
      </c>
      <c r="G8" s="16">
        <f>+C8+E8</f>
        <v>22391369</v>
      </c>
      <c r="H8" s="15">
        <f>+D8+F8</f>
        <v>8847165.7624000013</v>
      </c>
    </row>
    <row r="9" spans="1:8" s="14" customFormat="1" ht="33" customHeight="1">
      <c r="A9" s="155">
        <v>2</v>
      </c>
      <c r="B9" s="17" t="s">
        <v>266</v>
      </c>
      <c r="C9" s="16">
        <v>19750000</v>
      </c>
      <c r="D9" s="15">
        <v>7803521.25</v>
      </c>
      <c r="E9" s="16">
        <v>0</v>
      </c>
      <c r="F9" s="15">
        <v>0</v>
      </c>
      <c r="G9" s="16">
        <f t="shared" ref="G9:G10" si="0">+C9+E9</f>
        <v>19750000</v>
      </c>
      <c r="H9" s="15">
        <f t="shared" ref="H9:H10" si="1">+D9+F9</f>
        <v>7803521.25</v>
      </c>
    </row>
    <row r="10" spans="1:8" s="14" customFormat="1" ht="41.25" customHeight="1">
      <c r="A10" s="155">
        <v>3</v>
      </c>
      <c r="B10" s="17" t="s">
        <v>267</v>
      </c>
      <c r="C10" s="16">
        <v>27000000</v>
      </c>
      <c r="D10" s="15">
        <v>10749915</v>
      </c>
      <c r="E10" s="16">
        <v>0</v>
      </c>
      <c r="F10" s="15">
        <v>0</v>
      </c>
      <c r="G10" s="16">
        <f t="shared" si="0"/>
        <v>27000000</v>
      </c>
      <c r="H10" s="15">
        <f t="shared" si="1"/>
        <v>10749915</v>
      </c>
    </row>
    <row r="11" spans="1:8" s="14" customFormat="1" ht="28.5" customHeight="1">
      <c r="A11" s="189" t="s">
        <v>263</v>
      </c>
      <c r="B11" s="189"/>
      <c r="C11" s="133">
        <f>SUM(C8:C10)</f>
        <v>69141369</v>
      </c>
      <c r="D11" s="158">
        <f>SUM(D8:D10)</f>
        <v>27400602.012400001</v>
      </c>
      <c r="E11" s="156">
        <v>0</v>
      </c>
      <c r="F11" s="157">
        <v>0</v>
      </c>
      <c r="G11" s="133">
        <f>SUM(G8:G10)</f>
        <v>69141369</v>
      </c>
      <c r="H11" s="158">
        <f>SUM(H8:H10)</f>
        <v>27400602.012400001</v>
      </c>
    </row>
    <row r="12" spans="1:8" s="14" customFormat="1" ht="22.5">
      <c r="A12" s="3"/>
      <c r="B12" s="3"/>
      <c r="C12" s="3"/>
      <c r="D12" s="19"/>
      <c r="E12" s="13"/>
      <c r="F12" s="3"/>
    </row>
    <row r="13" spans="1:8" s="12" customFormat="1">
      <c r="B13" s="11"/>
      <c r="C13" s="10"/>
      <c r="D13" s="10"/>
      <c r="E13" s="10"/>
      <c r="F13" s="10"/>
    </row>
    <row r="14" spans="1:8" s="12" customFormat="1">
      <c r="B14" s="11"/>
      <c r="C14" s="4"/>
      <c r="D14" s="9"/>
      <c r="E14" s="4"/>
    </row>
    <row r="15" spans="1:8" s="12" customFormat="1">
      <c r="B15" s="11"/>
      <c r="C15" s="4"/>
      <c r="D15" s="9"/>
      <c r="E15" s="4"/>
    </row>
    <row r="16" spans="1:8" s="12" customFormat="1">
      <c r="C16" s="4"/>
      <c r="D16" s="9"/>
      <c r="E16" s="4"/>
    </row>
    <row r="17" spans="1:9" s="12" customFormat="1">
      <c r="C17" s="4"/>
      <c r="D17" s="9"/>
      <c r="E17" s="4"/>
    </row>
    <row r="18" spans="1:9" s="12" customFormat="1">
      <c r="C18" s="4"/>
      <c r="D18" s="9"/>
      <c r="E18" s="4"/>
    </row>
    <row r="19" spans="1:9" s="12" customFormat="1">
      <c r="C19" s="4"/>
      <c r="D19" s="9"/>
      <c r="E19" s="4"/>
    </row>
    <row r="20" spans="1:9">
      <c r="D20" s="21"/>
    </row>
    <row r="21" spans="1:9">
      <c r="D21" s="21"/>
    </row>
    <row r="22" spans="1:9">
      <c r="D22" s="21"/>
    </row>
    <row r="23" spans="1:9">
      <c r="D23" s="21"/>
    </row>
    <row r="24" spans="1:9">
      <c r="D24" s="21"/>
    </row>
    <row r="25" spans="1:9" s="19" customFormat="1">
      <c r="A25" s="3"/>
      <c r="B25" s="3"/>
      <c r="D25" s="21"/>
      <c r="F25" s="3"/>
      <c r="G25" s="3"/>
      <c r="H25" s="3"/>
      <c r="I25" s="3"/>
    </row>
    <row r="26" spans="1:9" s="19" customFormat="1">
      <c r="A26" s="3"/>
      <c r="B26" s="3"/>
      <c r="D26" s="21"/>
      <c r="F26" s="3"/>
      <c r="G26" s="3"/>
      <c r="H26" s="3"/>
      <c r="I26" s="3"/>
    </row>
    <row r="27" spans="1:9" s="19" customFormat="1">
      <c r="A27" s="3"/>
      <c r="B27" s="5"/>
      <c r="D27" s="21"/>
      <c r="F27" s="3"/>
      <c r="G27" s="3"/>
      <c r="H27" s="3"/>
      <c r="I27" s="3"/>
    </row>
    <row r="28" spans="1:9" s="19" customFormat="1">
      <c r="A28" s="3"/>
      <c r="B28" s="5"/>
      <c r="D28" s="21"/>
      <c r="F28" s="3"/>
      <c r="G28" s="3"/>
      <c r="H28" s="3"/>
      <c r="I28" s="3"/>
    </row>
    <row r="29" spans="1:9" s="19" customFormat="1">
      <c r="A29" s="3"/>
      <c r="B29" s="5"/>
      <c r="D29" s="21"/>
      <c r="F29" s="3"/>
      <c r="G29" s="3"/>
      <c r="H29" s="3"/>
      <c r="I29" s="3"/>
    </row>
    <row r="30" spans="1:9" s="19" customFormat="1">
      <c r="A30" s="3"/>
      <c r="B30" s="3"/>
      <c r="D30" s="21"/>
      <c r="F30" s="3"/>
      <c r="G30" s="3"/>
      <c r="H30" s="3"/>
      <c r="I30" s="3"/>
    </row>
    <row r="31" spans="1:9" s="19" customFormat="1">
      <c r="A31" s="3"/>
      <c r="B31" s="3"/>
      <c r="D31" s="21"/>
      <c r="F31" s="3"/>
      <c r="G31" s="3"/>
      <c r="H31" s="3"/>
      <c r="I31" s="3"/>
    </row>
    <row r="32" spans="1:9" s="19" customFormat="1">
      <c r="A32" s="3"/>
      <c r="B32" s="3"/>
      <c r="D32" s="21"/>
      <c r="F32" s="3"/>
      <c r="G32" s="3"/>
      <c r="H32" s="3"/>
      <c r="I32" s="3"/>
    </row>
    <row r="33" spans="1:9" s="19" customFormat="1">
      <c r="A33" s="3"/>
      <c r="B33" s="3"/>
      <c r="D33" s="21"/>
      <c r="F33" s="3"/>
      <c r="G33" s="3"/>
      <c r="H33" s="3"/>
      <c r="I33" s="3"/>
    </row>
    <row r="34" spans="1:9" s="19" customFormat="1">
      <c r="A34" s="3"/>
      <c r="B34" s="3"/>
      <c r="D34" s="21"/>
      <c r="F34" s="3"/>
      <c r="G34" s="3"/>
      <c r="H34" s="3"/>
      <c r="I34" s="3"/>
    </row>
    <row r="35" spans="1:9" s="19" customFormat="1">
      <c r="A35" s="3"/>
      <c r="B35" s="3"/>
      <c r="D35" s="21"/>
      <c r="F35" s="3"/>
      <c r="G35" s="3"/>
      <c r="H35" s="3"/>
      <c r="I35" s="3"/>
    </row>
    <row r="36" spans="1:9" s="19" customFormat="1">
      <c r="A36" s="3"/>
      <c r="B36" s="3"/>
      <c r="D36" s="21"/>
      <c r="F36" s="3"/>
      <c r="G36" s="3"/>
      <c r="H36" s="3"/>
      <c r="I36" s="3"/>
    </row>
    <row r="37" spans="1:9" s="19" customFormat="1">
      <c r="A37" s="3"/>
      <c r="B37" s="3"/>
      <c r="D37" s="21"/>
      <c r="F37" s="3"/>
      <c r="G37" s="3"/>
      <c r="H37" s="3"/>
      <c r="I37" s="3"/>
    </row>
    <row r="38" spans="1:9" s="19" customFormat="1">
      <c r="A38" s="3"/>
      <c r="B38" s="3"/>
      <c r="D38" s="21"/>
      <c r="F38" s="3"/>
      <c r="G38" s="3"/>
      <c r="H38" s="3"/>
      <c r="I38" s="3"/>
    </row>
    <row r="39" spans="1:9" s="19" customFormat="1">
      <c r="A39" s="3"/>
      <c r="B39" s="3"/>
      <c r="D39" s="21"/>
      <c r="F39" s="3"/>
      <c r="G39" s="3"/>
      <c r="H39" s="3"/>
      <c r="I39" s="3"/>
    </row>
    <row r="40" spans="1:9" s="19" customFormat="1">
      <c r="A40" s="3"/>
      <c r="B40" s="3"/>
      <c r="D40" s="21"/>
      <c r="F40" s="3"/>
      <c r="G40" s="3"/>
      <c r="H40" s="3"/>
      <c r="I40" s="3"/>
    </row>
    <row r="41" spans="1:9" s="19" customFormat="1">
      <c r="A41" s="3"/>
      <c r="B41" s="3"/>
      <c r="D41" s="21"/>
      <c r="F41" s="3"/>
      <c r="G41" s="3"/>
      <c r="H41" s="3"/>
      <c r="I41" s="3"/>
    </row>
    <row r="42" spans="1:9" s="19" customFormat="1">
      <c r="A42" s="3"/>
      <c r="B42" s="3"/>
      <c r="D42" s="21"/>
      <c r="F42" s="3"/>
      <c r="G42" s="3"/>
      <c r="H42" s="3"/>
      <c r="I42" s="3"/>
    </row>
    <row r="43" spans="1:9" s="19" customFormat="1">
      <c r="A43" s="3"/>
      <c r="B43" s="3"/>
      <c r="D43" s="21"/>
      <c r="F43" s="3"/>
      <c r="G43" s="3"/>
      <c r="H43" s="3"/>
      <c r="I43" s="3"/>
    </row>
    <row r="44" spans="1:9" s="19" customFormat="1">
      <c r="A44" s="3"/>
      <c r="B44" s="3"/>
      <c r="D44" s="21"/>
      <c r="F44" s="3"/>
      <c r="G44" s="3"/>
      <c r="H44" s="3"/>
      <c r="I44" s="3"/>
    </row>
    <row r="45" spans="1:9" s="19" customFormat="1">
      <c r="A45" s="3"/>
      <c r="B45" s="3"/>
      <c r="D45" s="21"/>
      <c r="F45" s="3"/>
      <c r="G45" s="3"/>
      <c r="H45" s="3"/>
      <c r="I45" s="3"/>
    </row>
    <row r="46" spans="1:9" s="19" customFormat="1">
      <c r="A46" s="3"/>
      <c r="B46" s="3"/>
      <c r="D46" s="21"/>
      <c r="F46" s="3"/>
      <c r="G46" s="3"/>
      <c r="H46" s="3"/>
      <c r="I46" s="3"/>
    </row>
    <row r="47" spans="1:9" s="19" customFormat="1">
      <c r="A47" s="3"/>
      <c r="B47" s="3"/>
      <c r="D47" s="21"/>
      <c r="F47" s="3"/>
      <c r="G47" s="3"/>
      <c r="H47" s="3"/>
      <c r="I47" s="3"/>
    </row>
    <row r="48" spans="1:9" s="19" customFormat="1">
      <c r="A48" s="3"/>
      <c r="B48" s="3"/>
      <c r="D48" s="21"/>
      <c r="F48" s="3"/>
      <c r="G48" s="3"/>
      <c r="H48" s="3"/>
      <c r="I48" s="3"/>
    </row>
    <row r="49" spans="1:9" s="19" customFormat="1">
      <c r="A49" s="3"/>
      <c r="B49" s="3"/>
      <c r="D49" s="21"/>
      <c r="F49" s="3"/>
      <c r="G49" s="3"/>
      <c r="H49" s="3"/>
      <c r="I49" s="3"/>
    </row>
    <row r="50" spans="1:9" s="19" customFormat="1">
      <c r="A50" s="3"/>
      <c r="B50" s="3"/>
      <c r="D50" s="21"/>
      <c r="F50" s="3"/>
      <c r="G50" s="3"/>
      <c r="H50" s="3"/>
      <c r="I50" s="3"/>
    </row>
    <row r="51" spans="1:9" s="19" customFormat="1">
      <c r="A51" s="3"/>
      <c r="B51" s="3"/>
      <c r="D51" s="21"/>
      <c r="F51" s="3"/>
      <c r="G51" s="3"/>
      <c r="H51" s="3"/>
      <c r="I51" s="3"/>
    </row>
    <row r="52" spans="1:9" s="19" customFormat="1">
      <c r="A52" s="3"/>
      <c r="B52" s="3"/>
      <c r="D52" s="21"/>
      <c r="F52" s="3"/>
      <c r="G52" s="3"/>
      <c r="H52" s="3"/>
      <c r="I52" s="3"/>
    </row>
    <row r="53" spans="1:9" s="19" customFormat="1">
      <c r="A53" s="3"/>
      <c r="B53" s="3"/>
      <c r="D53" s="21"/>
      <c r="F53" s="3"/>
      <c r="G53" s="3"/>
      <c r="H53" s="3"/>
      <c r="I53" s="3"/>
    </row>
    <row r="54" spans="1:9" s="19" customFormat="1">
      <c r="A54" s="3"/>
      <c r="B54" s="3"/>
      <c r="D54" s="21"/>
      <c r="F54" s="3"/>
      <c r="G54" s="3"/>
      <c r="H54" s="3"/>
      <c r="I54" s="3"/>
    </row>
    <row r="55" spans="1:9" s="19" customFormat="1">
      <c r="A55" s="3"/>
      <c r="B55" s="3"/>
      <c r="D55" s="21"/>
      <c r="F55" s="3"/>
      <c r="G55" s="3"/>
      <c r="H55" s="3"/>
      <c r="I55" s="3"/>
    </row>
    <row r="56" spans="1:9" s="19" customFormat="1">
      <c r="A56" s="3"/>
      <c r="B56" s="3"/>
      <c r="D56" s="21"/>
      <c r="F56" s="3"/>
      <c r="G56" s="3"/>
      <c r="H56" s="3"/>
      <c r="I56" s="3"/>
    </row>
    <row r="57" spans="1:9" s="19" customFormat="1">
      <c r="A57" s="3"/>
      <c r="B57" s="3"/>
      <c r="D57" s="21"/>
      <c r="F57" s="3"/>
      <c r="G57" s="3"/>
      <c r="H57" s="3"/>
      <c r="I57" s="3"/>
    </row>
    <row r="58" spans="1:9" s="19" customFormat="1">
      <c r="A58" s="3"/>
      <c r="B58" s="3"/>
      <c r="D58" s="21"/>
      <c r="F58" s="3"/>
      <c r="G58" s="3"/>
      <c r="H58" s="3"/>
      <c r="I58" s="3"/>
    </row>
    <row r="59" spans="1:9" s="19" customFormat="1">
      <c r="A59" s="3"/>
      <c r="B59" s="3"/>
      <c r="D59" s="21"/>
      <c r="F59" s="3"/>
      <c r="G59" s="3"/>
      <c r="H59" s="3"/>
      <c r="I59" s="3"/>
    </row>
    <row r="60" spans="1:9" s="19" customFormat="1">
      <c r="A60" s="3"/>
      <c r="B60" s="3"/>
      <c r="D60" s="21"/>
      <c r="F60" s="3"/>
      <c r="G60" s="3"/>
      <c r="H60" s="3"/>
      <c r="I60" s="3"/>
    </row>
    <row r="61" spans="1:9" s="19" customFormat="1">
      <c r="A61" s="3"/>
      <c r="B61" s="3"/>
      <c r="D61" s="21"/>
      <c r="F61" s="3"/>
      <c r="G61" s="3"/>
      <c r="H61" s="3"/>
      <c r="I61" s="3"/>
    </row>
    <row r="62" spans="1:9" s="19" customFormat="1">
      <c r="A62" s="3"/>
      <c r="B62" s="3"/>
      <c r="D62" s="21"/>
      <c r="F62" s="3"/>
      <c r="G62" s="3"/>
      <c r="H62" s="3"/>
      <c r="I62" s="3"/>
    </row>
    <row r="63" spans="1:9" s="19" customFormat="1">
      <c r="A63" s="3"/>
      <c r="B63" s="3"/>
      <c r="D63" s="21"/>
      <c r="F63" s="3"/>
      <c r="G63" s="3"/>
      <c r="H63" s="3"/>
      <c r="I63" s="3"/>
    </row>
    <row r="64" spans="1:9" s="19" customFormat="1">
      <c r="A64" s="3"/>
      <c r="B64" s="3"/>
      <c r="D64" s="21"/>
      <c r="F64" s="3"/>
      <c r="G64" s="3"/>
      <c r="H64" s="3"/>
      <c r="I64" s="3"/>
    </row>
    <row r="65" spans="1:9" s="19" customFormat="1">
      <c r="A65" s="3"/>
      <c r="B65" s="3"/>
      <c r="D65" s="21"/>
      <c r="F65" s="3"/>
      <c r="G65" s="3"/>
      <c r="H65" s="3"/>
      <c r="I65" s="3"/>
    </row>
    <row r="66" spans="1:9" s="19" customFormat="1">
      <c r="A66" s="3"/>
      <c r="B66" s="3"/>
      <c r="D66" s="21"/>
      <c r="F66" s="3"/>
      <c r="G66" s="3"/>
      <c r="H66" s="3"/>
      <c r="I66" s="3"/>
    </row>
    <row r="67" spans="1:9" s="19" customFormat="1">
      <c r="A67" s="3"/>
      <c r="B67" s="3"/>
      <c r="D67" s="21"/>
      <c r="F67" s="3"/>
      <c r="G67" s="3"/>
      <c r="H67" s="3"/>
      <c r="I67" s="3"/>
    </row>
    <row r="68" spans="1:9" s="19" customFormat="1">
      <c r="A68" s="3"/>
      <c r="B68" s="3"/>
      <c r="D68" s="21"/>
      <c r="F68" s="3"/>
      <c r="G68" s="3"/>
      <c r="H68" s="3"/>
      <c r="I68" s="3"/>
    </row>
    <row r="69" spans="1:9" s="19" customFormat="1">
      <c r="A69" s="3"/>
      <c r="B69" s="3"/>
      <c r="D69" s="21"/>
      <c r="F69" s="3"/>
      <c r="G69" s="3"/>
      <c r="H69" s="3"/>
      <c r="I69" s="3"/>
    </row>
    <row r="70" spans="1:9" s="19" customFormat="1">
      <c r="A70" s="3"/>
      <c r="B70" s="3"/>
      <c r="D70" s="21"/>
      <c r="F70" s="3"/>
      <c r="G70" s="3"/>
      <c r="H70" s="3"/>
      <c r="I70" s="3"/>
    </row>
    <row r="71" spans="1:9" s="19" customFormat="1">
      <c r="A71" s="3"/>
      <c r="B71" s="3"/>
      <c r="D71" s="21"/>
      <c r="F71" s="3"/>
      <c r="G71" s="3"/>
      <c r="H71" s="3"/>
      <c r="I71" s="3"/>
    </row>
    <row r="72" spans="1:9" s="19" customFormat="1">
      <c r="A72" s="3"/>
      <c r="B72" s="3"/>
      <c r="D72" s="21"/>
      <c r="F72" s="3"/>
      <c r="G72" s="3"/>
      <c r="H72" s="3"/>
      <c r="I72" s="3"/>
    </row>
    <row r="73" spans="1:9" s="19" customFormat="1">
      <c r="A73" s="3"/>
      <c r="B73" s="3"/>
      <c r="D73" s="21"/>
      <c r="F73" s="3"/>
      <c r="G73" s="3"/>
      <c r="H73" s="3"/>
      <c r="I73" s="3"/>
    </row>
    <row r="74" spans="1:9" s="19" customFormat="1">
      <c r="A74" s="3"/>
      <c r="B74" s="3"/>
      <c r="D74" s="21"/>
      <c r="F74" s="3"/>
      <c r="G74" s="3"/>
      <c r="H74" s="3"/>
      <c r="I74" s="3"/>
    </row>
    <row r="75" spans="1:9" s="19" customFormat="1">
      <c r="A75" s="3"/>
      <c r="B75" s="3"/>
      <c r="D75" s="21"/>
      <c r="F75" s="3"/>
      <c r="G75" s="3"/>
      <c r="H75" s="3"/>
      <c r="I75" s="3"/>
    </row>
    <row r="76" spans="1:9" s="19" customFormat="1">
      <c r="A76" s="3"/>
      <c r="B76" s="3"/>
      <c r="D76" s="21"/>
      <c r="F76" s="3"/>
      <c r="G76" s="3"/>
      <c r="H76" s="3"/>
      <c r="I76" s="3"/>
    </row>
    <row r="77" spans="1:9" s="19" customFormat="1">
      <c r="A77" s="3"/>
      <c r="B77" s="3"/>
      <c r="D77" s="21"/>
      <c r="F77" s="3"/>
      <c r="G77" s="3"/>
      <c r="H77" s="3"/>
      <c r="I77" s="3"/>
    </row>
    <row r="78" spans="1:9" s="19" customFormat="1">
      <c r="A78" s="3"/>
      <c r="B78" s="3"/>
      <c r="D78" s="21"/>
      <c r="F78" s="3"/>
      <c r="G78" s="3"/>
      <c r="H78" s="3"/>
      <c r="I78" s="3"/>
    </row>
    <row r="79" spans="1:9" s="19" customFormat="1">
      <c r="A79" s="3"/>
      <c r="B79" s="3"/>
      <c r="D79" s="21"/>
      <c r="F79" s="3"/>
      <c r="G79" s="3"/>
      <c r="H79" s="3"/>
      <c r="I79" s="3"/>
    </row>
    <row r="80" spans="1:9" s="19" customFormat="1">
      <c r="A80" s="3"/>
      <c r="B80" s="3"/>
      <c r="D80" s="21"/>
      <c r="F80" s="3"/>
      <c r="G80" s="3"/>
      <c r="H80" s="3"/>
      <c r="I80" s="3"/>
    </row>
    <row r="81" spans="1:9" s="19" customFormat="1">
      <c r="A81" s="3"/>
      <c r="B81" s="3"/>
      <c r="D81" s="21"/>
      <c r="F81" s="3"/>
      <c r="G81" s="3"/>
      <c r="H81" s="3"/>
      <c r="I81" s="3"/>
    </row>
    <row r="82" spans="1:9" s="19" customFormat="1">
      <c r="A82" s="3"/>
      <c r="B82" s="3"/>
      <c r="D82" s="21"/>
      <c r="F82" s="3"/>
      <c r="G82" s="3"/>
      <c r="H82" s="3"/>
      <c r="I82" s="3"/>
    </row>
    <row r="83" spans="1:9" s="19" customFormat="1">
      <c r="A83" s="3"/>
      <c r="B83" s="3"/>
      <c r="D83" s="21"/>
      <c r="F83" s="3"/>
      <c r="G83" s="3"/>
      <c r="H83" s="3"/>
      <c r="I83" s="3"/>
    </row>
    <row r="84" spans="1:9" s="19" customFormat="1">
      <c r="A84" s="3"/>
      <c r="B84" s="3"/>
      <c r="D84" s="21"/>
      <c r="F84" s="3"/>
      <c r="G84" s="3"/>
      <c r="H84" s="3"/>
      <c r="I84" s="3"/>
    </row>
    <row r="85" spans="1:9" s="19" customFormat="1">
      <c r="A85" s="3"/>
      <c r="B85" s="3"/>
      <c r="D85" s="21"/>
      <c r="F85" s="3"/>
      <c r="G85" s="3"/>
      <c r="H85" s="3"/>
      <c r="I85" s="3"/>
    </row>
    <row r="86" spans="1:9" s="19" customFormat="1">
      <c r="A86" s="3"/>
      <c r="B86" s="3"/>
      <c r="D86" s="21"/>
      <c r="F86" s="3"/>
      <c r="G86" s="3"/>
      <c r="H86" s="3"/>
      <c r="I86" s="3"/>
    </row>
    <row r="87" spans="1:9" s="19" customFormat="1">
      <c r="A87" s="3"/>
      <c r="B87" s="3"/>
      <c r="D87" s="21"/>
      <c r="F87" s="3"/>
      <c r="G87" s="3"/>
      <c r="H87" s="3"/>
      <c r="I87" s="3"/>
    </row>
    <row r="88" spans="1:9" s="19" customFormat="1">
      <c r="A88" s="3"/>
      <c r="B88" s="3"/>
      <c r="D88" s="21"/>
      <c r="F88" s="3"/>
      <c r="G88" s="3"/>
      <c r="H88" s="3"/>
      <c r="I88" s="3"/>
    </row>
    <row r="89" spans="1:9" s="19" customFormat="1">
      <c r="A89" s="3"/>
      <c r="B89" s="3"/>
      <c r="D89" s="21"/>
      <c r="F89" s="3"/>
      <c r="G89" s="3"/>
      <c r="H89" s="3"/>
      <c r="I89" s="3"/>
    </row>
    <row r="90" spans="1:9" s="19" customFormat="1">
      <c r="A90" s="3"/>
      <c r="B90" s="3"/>
      <c r="D90" s="21"/>
      <c r="F90" s="3"/>
      <c r="G90" s="3"/>
      <c r="H90" s="3"/>
      <c r="I90" s="3"/>
    </row>
    <row r="91" spans="1:9" s="19" customFormat="1">
      <c r="A91" s="3"/>
      <c r="B91" s="3"/>
      <c r="D91" s="21"/>
      <c r="F91" s="3"/>
      <c r="G91" s="3"/>
      <c r="H91" s="3"/>
      <c r="I91" s="3"/>
    </row>
    <row r="92" spans="1:9" s="19" customFormat="1">
      <c r="A92" s="3"/>
      <c r="B92" s="3"/>
      <c r="D92" s="21"/>
      <c r="F92" s="3"/>
      <c r="G92" s="3"/>
      <c r="H92" s="3"/>
      <c r="I92" s="3"/>
    </row>
    <row r="93" spans="1:9" s="19" customFormat="1">
      <c r="A93" s="3"/>
      <c r="B93" s="3"/>
      <c r="D93" s="21"/>
      <c r="F93" s="3"/>
      <c r="G93" s="3"/>
      <c r="H93" s="3"/>
      <c r="I93" s="3"/>
    </row>
    <row r="94" spans="1:9" s="19" customFormat="1">
      <c r="A94" s="3"/>
      <c r="B94" s="3"/>
      <c r="D94" s="21"/>
      <c r="F94" s="3"/>
      <c r="G94" s="3"/>
      <c r="H94" s="3"/>
      <c r="I94" s="3"/>
    </row>
    <row r="95" spans="1:9" s="19" customFormat="1">
      <c r="A95" s="3"/>
      <c r="B95" s="3"/>
      <c r="D95" s="21"/>
      <c r="F95" s="3"/>
      <c r="G95" s="3"/>
      <c r="H95" s="3"/>
      <c r="I95" s="3"/>
    </row>
    <row r="96" spans="1:9" s="19" customFormat="1">
      <c r="A96" s="3"/>
      <c r="B96" s="3"/>
      <c r="D96" s="21"/>
      <c r="F96" s="3"/>
      <c r="G96" s="3"/>
      <c r="H96" s="3"/>
      <c r="I96" s="3"/>
    </row>
    <row r="97" spans="1:9" s="19" customFormat="1">
      <c r="A97" s="3"/>
      <c r="B97" s="3"/>
      <c r="D97" s="21"/>
      <c r="F97" s="3"/>
      <c r="G97" s="3"/>
      <c r="H97" s="3"/>
      <c r="I97" s="3"/>
    </row>
    <row r="98" spans="1:9" s="19" customFormat="1">
      <c r="A98" s="3"/>
      <c r="B98" s="3"/>
      <c r="D98" s="21"/>
      <c r="F98" s="3"/>
      <c r="G98" s="3"/>
      <c r="H98" s="3"/>
      <c r="I98" s="3"/>
    </row>
    <row r="99" spans="1:9" s="19" customFormat="1">
      <c r="A99" s="3"/>
      <c r="B99" s="3"/>
      <c r="D99" s="21"/>
      <c r="F99" s="3"/>
      <c r="G99" s="3"/>
      <c r="H99" s="3"/>
      <c r="I99" s="3"/>
    </row>
    <row r="100" spans="1:9" s="19" customFormat="1">
      <c r="A100" s="3"/>
      <c r="B100" s="3"/>
      <c r="D100" s="21"/>
      <c r="F100" s="3"/>
      <c r="G100" s="3"/>
      <c r="H100" s="3"/>
      <c r="I100" s="3"/>
    </row>
    <row r="101" spans="1:9" s="19" customFormat="1">
      <c r="A101" s="3"/>
      <c r="B101" s="3"/>
      <c r="D101" s="21"/>
      <c r="F101" s="3"/>
      <c r="G101" s="3"/>
      <c r="H101" s="3"/>
      <c r="I101" s="3"/>
    </row>
    <row r="102" spans="1:9" s="19" customFormat="1">
      <c r="A102" s="3"/>
      <c r="B102" s="3"/>
      <c r="D102" s="21"/>
      <c r="F102" s="3"/>
      <c r="G102" s="3"/>
      <c r="H102" s="3"/>
      <c r="I102" s="3"/>
    </row>
    <row r="103" spans="1:9" s="19" customFormat="1">
      <c r="A103" s="3"/>
      <c r="B103" s="3"/>
      <c r="D103" s="21"/>
      <c r="F103" s="3"/>
      <c r="G103" s="3"/>
      <c r="H103" s="3"/>
      <c r="I103" s="3"/>
    </row>
    <row r="104" spans="1:9" s="19" customFormat="1">
      <c r="A104" s="3"/>
      <c r="B104" s="3"/>
      <c r="D104" s="21"/>
      <c r="F104" s="3"/>
      <c r="G104" s="3"/>
      <c r="H104" s="3"/>
      <c r="I104" s="3"/>
    </row>
    <row r="105" spans="1:9" s="19" customFormat="1">
      <c r="A105" s="3"/>
      <c r="B105" s="3"/>
      <c r="D105" s="21"/>
      <c r="F105" s="3"/>
      <c r="G105" s="3"/>
      <c r="H105" s="3"/>
      <c r="I105" s="3"/>
    </row>
    <row r="106" spans="1:9" s="19" customFormat="1">
      <c r="A106" s="3"/>
      <c r="B106" s="3"/>
      <c r="D106" s="21"/>
      <c r="F106" s="3"/>
      <c r="G106" s="3"/>
      <c r="H106" s="3"/>
      <c r="I106" s="3"/>
    </row>
    <row r="107" spans="1:9" s="19" customFormat="1">
      <c r="A107" s="3"/>
      <c r="B107" s="3"/>
      <c r="D107" s="21"/>
      <c r="F107" s="3"/>
      <c r="G107" s="3"/>
      <c r="H107" s="3"/>
      <c r="I107" s="3"/>
    </row>
    <row r="108" spans="1:9" s="19" customFormat="1">
      <c r="A108" s="3"/>
      <c r="B108" s="3"/>
      <c r="D108" s="21"/>
      <c r="F108" s="3"/>
      <c r="G108" s="3"/>
      <c r="H108" s="3"/>
      <c r="I108" s="3"/>
    </row>
    <row r="109" spans="1:9" s="19" customFormat="1">
      <c r="A109" s="3"/>
      <c r="B109" s="3"/>
      <c r="D109" s="21"/>
      <c r="F109" s="3"/>
      <c r="G109" s="3"/>
      <c r="H109" s="3"/>
      <c r="I109" s="3"/>
    </row>
    <row r="110" spans="1:9" s="19" customFormat="1">
      <c r="A110" s="3"/>
      <c r="B110" s="3"/>
      <c r="D110" s="21"/>
      <c r="F110" s="3"/>
      <c r="G110" s="3"/>
      <c r="H110" s="3"/>
      <c r="I110" s="3"/>
    </row>
    <row r="111" spans="1:9" s="19" customFormat="1">
      <c r="A111" s="3"/>
      <c r="B111" s="3"/>
      <c r="D111" s="21"/>
      <c r="F111" s="3"/>
      <c r="G111" s="3"/>
      <c r="H111" s="3"/>
      <c r="I111" s="3"/>
    </row>
    <row r="112" spans="1:9" s="19" customFormat="1">
      <c r="A112" s="3"/>
      <c r="B112" s="3"/>
      <c r="D112" s="21"/>
      <c r="F112" s="3"/>
      <c r="G112" s="3"/>
      <c r="H112" s="3"/>
      <c r="I112" s="3"/>
    </row>
    <row r="113" spans="1:9" s="19" customFormat="1">
      <c r="A113" s="3"/>
      <c r="B113" s="3"/>
      <c r="D113" s="21"/>
      <c r="F113" s="3"/>
      <c r="G113" s="3"/>
      <c r="H113" s="3"/>
      <c r="I113" s="3"/>
    </row>
    <row r="114" spans="1:9" s="19" customFormat="1">
      <c r="A114" s="3"/>
      <c r="B114" s="3"/>
      <c r="D114" s="21"/>
      <c r="F114" s="3"/>
      <c r="G114" s="3"/>
      <c r="H114" s="3"/>
      <c r="I114" s="3"/>
    </row>
    <row r="115" spans="1:9" s="19" customFormat="1">
      <c r="A115" s="3"/>
      <c r="B115" s="3"/>
      <c r="D115" s="21"/>
      <c r="F115" s="3"/>
      <c r="G115" s="3"/>
      <c r="H115" s="3"/>
      <c r="I115" s="3"/>
    </row>
    <row r="116" spans="1:9" s="19" customFormat="1">
      <c r="A116" s="3"/>
      <c r="B116" s="3"/>
      <c r="D116" s="21"/>
      <c r="F116" s="3"/>
      <c r="G116" s="3"/>
      <c r="H116" s="3"/>
      <c r="I116" s="3"/>
    </row>
    <row r="117" spans="1:9" s="19" customFormat="1">
      <c r="A117" s="3"/>
      <c r="B117" s="3"/>
      <c r="D117" s="21"/>
      <c r="F117" s="3"/>
      <c r="G117" s="3"/>
      <c r="H117" s="3"/>
      <c r="I117" s="3"/>
    </row>
    <row r="118" spans="1:9" s="19" customFormat="1">
      <c r="A118" s="3"/>
      <c r="B118" s="3"/>
      <c r="D118" s="21"/>
      <c r="F118" s="3"/>
      <c r="G118" s="3"/>
      <c r="H118" s="3"/>
      <c r="I118" s="3"/>
    </row>
    <row r="119" spans="1:9" s="19" customFormat="1">
      <c r="A119" s="3"/>
      <c r="B119" s="3"/>
      <c r="D119" s="21"/>
      <c r="F119" s="3"/>
      <c r="G119" s="3"/>
      <c r="H119" s="3"/>
      <c r="I119" s="3"/>
    </row>
    <row r="120" spans="1:9" s="19" customFormat="1">
      <c r="A120" s="3"/>
      <c r="B120" s="3"/>
      <c r="D120" s="21"/>
      <c r="F120" s="3"/>
      <c r="G120" s="3"/>
      <c r="H120" s="3"/>
      <c r="I120" s="3"/>
    </row>
    <row r="121" spans="1:9" s="19" customFormat="1">
      <c r="A121" s="3"/>
      <c r="B121" s="3"/>
      <c r="D121" s="21"/>
      <c r="F121" s="3"/>
      <c r="G121" s="3"/>
      <c r="H121" s="3"/>
      <c r="I121" s="3"/>
    </row>
    <row r="122" spans="1:9" s="19" customFormat="1">
      <c r="A122" s="3"/>
      <c r="B122" s="3"/>
      <c r="D122" s="21"/>
      <c r="F122" s="3"/>
      <c r="G122" s="3"/>
      <c r="H122" s="3"/>
      <c r="I122" s="3"/>
    </row>
    <row r="123" spans="1:9" s="19" customFormat="1">
      <c r="A123" s="3"/>
      <c r="B123" s="3"/>
      <c r="D123" s="21"/>
      <c r="F123" s="3"/>
      <c r="G123" s="3"/>
      <c r="H123" s="3"/>
      <c r="I123" s="3"/>
    </row>
    <row r="124" spans="1:9" s="19" customFormat="1">
      <c r="A124" s="3"/>
      <c r="B124" s="3"/>
      <c r="D124" s="21"/>
      <c r="F124" s="3"/>
      <c r="G124" s="3"/>
      <c r="H124" s="3"/>
      <c r="I124" s="3"/>
    </row>
    <row r="125" spans="1:9" s="19" customFormat="1">
      <c r="A125" s="3"/>
      <c r="B125" s="3"/>
      <c r="D125" s="21"/>
      <c r="F125" s="3"/>
      <c r="G125" s="3"/>
      <c r="H125" s="3"/>
      <c r="I125" s="3"/>
    </row>
    <row r="126" spans="1:9" s="19" customFormat="1">
      <c r="A126" s="3"/>
      <c r="B126" s="3"/>
      <c r="D126" s="21"/>
      <c r="F126" s="3"/>
      <c r="G126" s="3"/>
      <c r="H126" s="3"/>
      <c r="I126" s="3"/>
    </row>
    <row r="127" spans="1:9" s="19" customFormat="1">
      <c r="A127" s="3"/>
      <c r="B127" s="3"/>
      <c r="D127" s="21"/>
      <c r="F127" s="3"/>
      <c r="G127" s="3"/>
      <c r="H127" s="3"/>
      <c r="I127" s="3"/>
    </row>
    <row r="128" spans="1:9" s="19" customFormat="1">
      <c r="A128" s="3"/>
      <c r="B128" s="3"/>
      <c r="D128" s="21"/>
      <c r="F128" s="3"/>
      <c r="G128" s="3"/>
      <c r="H128" s="3"/>
      <c r="I128" s="3"/>
    </row>
    <row r="129" spans="1:9" s="19" customFormat="1">
      <c r="A129" s="3"/>
      <c r="B129" s="3"/>
      <c r="D129" s="21"/>
      <c r="F129" s="3"/>
      <c r="G129" s="3"/>
      <c r="H129" s="3"/>
      <c r="I129" s="3"/>
    </row>
    <row r="130" spans="1:9" s="19" customFormat="1">
      <c r="A130" s="3"/>
      <c r="B130" s="3"/>
      <c r="D130" s="21"/>
      <c r="F130" s="3"/>
      <c r="G130" s="3"/>
      <c r="H130" s="3"/>
      <c r="I130" s="3"/>
    </row>
    <row r="131" spans="1:9" s="19" customFormat="1">
      <c r="A131" s="3"/>
      <c r="B131" s="3"/>
      <c r="D131" s="21"/>
      <c r="F131" s="3"/>
      <c r="G131" s="3"/>
      <c r="H131" s="3"/>
      <c r="I131" s="3"/>
    </row>
    <row r="132" spans="1:9" s="19" customFormat="1">
      <c r="A132" s="3"/>
      <c r="B132" s="3"/>
      <c r="D132" s="21"/>
      <c r="F132" s="3"/>
      <c r="G132" s="3"/>
      <c r="H132" s="3"/>
      <c r="I132" s="3"/>
    </row>
    <row r="133" spans="1:9" s="19" customFormat="1">
      <c r="A133" s="3"/>
      <c r="B133" s="3"/>
      <c r="D133" s="21"/>
      <c r="F133" s="3"/>
      <c r="G133" s="3"/>
      <c r="H133" s="3"/>
      <c r="I133" s="3"/>
    </row>
    <row r="134" spans="1:9" s="19" customFormat="1">
      <c r="A134" s="3"/>
      <c r="B134" s="3"/>
      <c r="D134" s="21"/>
      <c r="F134" s="3"/>
      <c r="G134" s="3"/>
      <c r="H134" s="3"/>
      <c r="I134" s="3"/>
    </row>
    <row r="135" spans="1:9" s="19" customFormat="1">
      <c r="A135" s="3"/>
      <c r="B135" s="3"/>
      <c r="D135" s="21"/>
      <c r="F135" s="3"/>
      <c r="G135" s="3"/>
      <c r="H135" s="3"/>
      <c r="I135" s="3"/>
    </row>
    <row r="136" spans="1:9" s="19" customFormat="1">
      <c r="A136" s="3"/>
      <c r="B136" s="3"/>
      <c r="D136" s="21"/>
      <c r="F136" s="3"/>
      <c r="G136" s="3"/>
      <c r="H136" s="3"/>
      <c r="I136" s="3"/>
    </row>
    <row r="137" spans="1:9" s="19" customFormat="1">
      <c r="A137" s="3"/>
      <c r="B137" s="3"/>
      <c r="D137" s="21"/>
      <c r="F137" s="3"/>
      <c r="G137" s="3"/>
      <c r="H137" s="3"/>
      <c r="I137" s="3"/>
    </row>
    <row r="138" spans="1:9" s="19" customFormat="1">
      <c r="A138" s="3"/>
      <c r="B138" s="3"/>
      <c r="D138" s="21"/>
      <c r="F138" s="3"/>
      <c r="G138" s="3"/>
      <c r="H138" s="3"/>
      <c r="I138" s="3"/>
    </row>
    <row r="139" spans="1:9" s="19" customFormat="1">
      <c r="A139" s="3"/>
      <c r="B139" s="3"/>
      <c r="D139" s="21"/>
      <c r="F139" s="3"/>
      <c r="G139" s="3"/>
      <c r="H139" s="3"/>
      <c r="I139" s="3"/>
    </row>
    <row r="140" spans="1:9" s="19" customFormat="1">
      <c r="A140" s="3"/>
      <c r="B140" s="3"/>
      <c r="D140" s="21"/>
      <c r="F140" s="3"/>
      <c r="G140" s="3"/>
      <c r="H140" s="3"/>
      <c r="I140" s="3"/>
    </row>
    <row r="141" spans="1:9" s="19" customFormat="1">
      <c r="A141" s="3"/>
      <c r="B141" s="3"/>
      <c r="D141" s="21"/>
      <c r="F141" s="3"/>
      <c r="G141" s="3"/>
      <c r="H141" s="3"/>
      <c r="I141" s="3"/>
    </row>
    <row r="142" spans="1:9" s="19" customFormat="1">
      <c r="A142" s="3"/>
      <c r="B142" s="3"/>
      <c r="D142" s="21"/>
      <c r="F142" s="3"/>
      <c r="G142" s="3"/>
      <c r="H142" s="3"/>
      <c r="I142" s="3"/>
    </row>
    <row r="143" spans="1:9" s="19" customFormat="1">
      <c r="A143" s="3"/>
      <c r="B143" s="3"/>
      <c r="D143" s="21"/>
      <c r="F143" s="3"/>
      <c r="G143" s="3"/>
      <c r="H143" s="3"/>
      <c r="I143" s="3"/>
    </row>
    <row r="144" spans="1:9" s="19" customFormat="1">
      <c r="A144" s="3"/>
      <c r="B144" s="3"/>
      <c r="D144" s="21"/>
      <c r="F144" s="3"/>
      <c r="G144" s="3"/>
      <c r="H144" s="3"/>
      <c r="I144" s="3"/>
    </row>
    <row r="145" spans="1:9" s="19" customFormat="1">
      <c r="A145" s="3"/>
      <c r="B145" s="3"/>
      <c r="D145" s="21"/>
      <c r="F145" s="3"/>
      <c r="G145" s="3"/>
      <c r="H145" s="3"/>
      <c r="I145" s="3"/>
    </row>
    <row r="146" spans="1:9" s="19" customFormat="1">
      <c r="A146" s="3"/>
      <c r="B146" s="3"/>
      <c r="D146" s="21"/>
      <c r="F146" s="3"/>
      <c r="G146" s="3"/>
      <c r="H146" s="3"/>
      <c r="I146" s="3"/>
    </row>
    <row r="147" spans="1:9" s="19" customFormat="1">
      <c r="A147" s="3"/>
      <c r="B147" s="3"/>
      <c r="D147" s="21"/>
      <c r="F147" s="3"/>
      <c r="G147" s="3"/>
      <c r="H147" s="3"/>
      <c r="I147" s="3"/>
    </row>
    <row r="148" spans="1:9" s="19" customFormat="1">
      <c r="A148" s="3"/>
      <c r="B148" s="3"/>
      <c r="D148" s="21"/>
      <c r="F148" s="3"/>
      <c r="G148" s="3"/>
      <c r="H148" s="3"/>
      <c r="I148" s="3"/>
    </row>
    <row r="149" spans="1:9" s="19" customFormat="1">
      <c r="A149" s="3"/>
      <c r="B149" s="3"/>
      <c r="D149" s="21"/>
      <c r="F149" s="3"/>
      <c r="G149" s="3"/>
      <c r="H149" s="3"/>
      <c r="I149" s="3"/>
    </row>
    <row r="150" spans="1:9" s="19" customFormat="1">
      <c r="A150" s="3"/>
      <c r="B150" s="3"/>
      <c r="D150" s="21"/>
      <c r="F150" s="3"/>
      <c r="G150" s="3"/>
      <c r="H150" s="3"/>
      <c r="I150" s="3"/>
    </row>
    <row r="151" spans="1:9" s="19" customFormat="1">
      <c r="A151" s="3"/>
      <c r="B151" s="3"/>
      <c r="D151" s="21"/>
      <c r="F151" s="3"/>
      <c r="G151" s="3"/>
      <c r="H151" s="3"/>
      <c r="I151" s="3"/>
    </row>
    <row r="152" spans="1:9" s="19" customFormat="1">
      <c r="A152" s="3"/>
      <c r="B152" s="3"/>
      <c r="D152" s="21"/>
      <c r="F152" s="3"/>
      <c r="G152" s="3"/>
      <c r="H152" s="3"/>
      <c r="I152" s="3"/>
    </row>
    <row r="153" spans="1:9" s="19" customFormat="1">
      <c r="A153" s="3"/>
      <c r="B153" s="3"/>
      <c r="D153" s="21"/>
      <c r="F153" s="3"/>
      <c r="G153" s="3"/>
      <c r="H153" s="3"/>
      <c r="I153" s="3"/>
    </row>
    <row r="154" spans="1:9" s="19" customFormat="1">
      <c r="A154" s="3"/>
      <c r="B154" s="3"/>
      <c r="D154" s="21"/>
      <c r="F154" s="3"/>
      <c r="G154" s="3"/>
      <c r="H154" s="3"/>
      <c r="I154" s="3"/>
    </row>
    <row r="155" spans="1:9" s="19" customFormat="1">
      <c r="A155" s="3"/>
      <c r="B155" s="3"/>
      <c r="D155" s="21"/>
      <c r="F155" s="3"/>
      <c r="G155" s="3"/>
      <c r="H155" s="3"/>
      <c r="I155" s="3"/>
    </row>
    <row r="156" spans="1:9" s="19" customFormat="1">
      <c r="A156" s="3"/>
      <c r="B156" s="3"/>
      <c r="D156" s="21"/>
      <c r="F156" s="3"/>
      <c r="G156" s="3"/>
      <c r="H156" s="3"/>
      <c r="I156" s="3"/>
    </row>
    <row r="157" spans="1:9" s="19" customFormat="1">
      <c r="A157" s="3"/>
      <c r="B157" s="3"/>
      <c r="D157" s="21"/>
      <c r="F157" s="3"/>
      <c r="G157" s="3"/>
      <c r="H157" s="3"/>
      <c r="I157" s="3"/>
    </row>
    <row r="158" spans="1:9" s="19" customFormat="1">
      <c r="A158" s="3"/>
      <c r="B158" s="3"/>
      <c r="D158" s="21"/>
      <c r="F158" s="3"/>
      <c r="G158" s="3"/>
      <c r="H158" s="3"/>
      <c r="I158" s="3"/>
    </row>
    <row r="159" spans="1:9" s="19" customFormat="1">
      <c r="A159" s="3"/>
      <c r="B159" s="3"/>
      <c r="D159" s="21"/>
      <c r="F159" s="3"/>
      <c r="G159" s="3"/>
      <c r="H159" s="3"/>
      <c r="I159" s="3"/>
    </row>
    <row r="160" spans="1:9" s="19" customFormat="1">
      <c r="A160" s="3"/>
      <c r="B160" s="3"/>
      <c r="D160" s="21"/>
      <c r="F160" s="3"/>
      <c r="G160" s="3"/>
      <c r="H160" s="3"/>
      <c r="I160" s="3"/>
    </row>
    <row r="161" spans="1:9" s="19" customFormat="1">
      <c r="A161" s="3"/>
      <c r="B161" s="3"/>
      <c r="D161" s="21"/>
      <c r="F161" s="3"/>
      <c r="G161" s="3"/>
      <c r="H161" s="3"/>
      <c r="I161" s="3"/>
    </row>
    <row r="162" spans="1:9" s="19" customFormat="1">
      <c r="A162" s="3"/>
      <c r="B162" s="3"/>
      <c r="D162" s="21"/>
      <c r="F162" s="3"/>
      <c r="G162" s="3"/>
      <c r="H162" s="3"/>
      <c r="I162" s="3"/>
    </row>
    <row r="163" spans="1:9" s="19" customFormat="1">
      <c r="A163" s="3"/>
      <c r="B163" s="3"/>
      <c r="D163" s="21"/>
      <c r="F163" s="3"/>
      <c r="G163" s="3"/>
      <c r="H163" s="3"/>
      <c r="I163" s="3"/>
    </row>
    <row r="164" spans="1:9" s="19" customFormat="1">
      <c r="A164" s="3"/>
      <c r="B164" s="3"/>
      <c r="D164" s="21"/>
      <c r="F164" s="3"/>
      <c r="G164" s="3"/>
      <c r="H164" s="3"/>
      <c r="I164" s="3"/>
    </row>
    <row r="165" spans="1:9" s="19" customFormat="1">
      <c r="A165" s="3"/>
      <c r="B165" s="3"/>
      <c r="D165" s="21"/>
      <c r="F165" s="3"/>
      <c r="G165" s="3"/>
      <c r="H165" s="3"/>
      <c r="I165" s="3"/>
    </row>
    <row r="166" spans="1:9" s="19" customFormat="1">
      <c r="A166" s="3"/>
      <c r="B166" s="3"/>
      <c r="D166" s="21"/>
      <c r="F166" s="3"/>
      <c r="G166" s="3"/>
      <c r="H166" s="3"/>
      <c r="I166" s="3"/>
    </row>
    <row r="167" spans="1:9" s="19" customFormat="1">
      <c r="A167" s="3"/>
      <c r="B167" s="3"/>
      <c r="D167" s="21"/>
      <c r="F167" s="3"/>
      <c r="G167" s="3"/>
      <c r="H167" s="3"/>
      <c r="I167" s="3"/>
    </row>
    <row r="168" spans="1:9" s="19" customFormat="1">
      <c r="A168" s="3"/>
      <c r="B168" s="3"/>
      <c r="D168" s="21"/>
      <c r="F168" s="3"/>
      <c r="G168" s="3"/>
      <c r="H168" s="3"/>
      <c r="I168" s="3"/>
    </row>
    <row r="169" spans="1:9" s="19" customFormat="1">
      <c r="A169" s="3"/>
      <c r="B169" s="3"/>
      <c r="D169" s="21"/>
      <c r="F169" s="3"/>
      <c r="G169" s="3"/>
      <c r="H169" s="3"/>
      <c r="I169" s="3"/>
    </row>
    <row r="170" spans="1:9" s="19" customFormat="1">
      <c r="A170" s="3"/>
      <c r="B170" s="3"/>
      <c r="D170" s="21"/>
      <c r="F170" s="3"/>
      <c r="G170" s="3"/>
      <c r="H170" s="3"/>
      <c r="I170" s="3"/>
    </row>
    <row r="171" spans="1:9" s="19" customFormat="1">
      <c r="A171" s="3"/>
      <c r="B171" s="3"/>
      <c r="D171" s="21"/>
      <c r="F171" s="3"/>
      <c r="G171" s="3"/>
      <c r="H171" s="3"/>
      <c r="I171" s="3"/>
    </row>
    <row r="172" spans="1:9" s="19" customFormat="1">
      <c r="A172" s="3"/>
      <c r="B172" s="3"/>
      <c r="D172" s="21"/>
      <c r="F172" s="3"/>
      <c r="G172" s="3"/>
      <c r="H172" s="3"/>
      <c r="I172" s="3"/>
    </row>
    <row r="173" spans="1:9" s="19" customFormat="1">
      <c r="A173" s="3"/>
      <c r="B173" s="3"/>
      <c r="D173" s="21"/>
      <c r="F173" s="3"/>
      <c r="G173" s="3"/>
      <c r="H173" s="3"/>
      <c r="I173" s="3"/>
    </row>
  </sheetData>
  <mergeCells count="8">
    <mergeCell ref="A11:B11"/>
    <mergeCell ref="A1:H1"/>
    <mergeCell ref="A3:H3"/>
    <mergeCell ref="G6:H6"/>
    <mergeCell ref="A6:A7"/>
    <mergeCell ref="B6:B7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08"/>
  <sheetViews>
    <sheetView workbookViewId="0">
      <selection activeCell="Q85" sqref="Q85"/>
    </sheetView>
  </sheetViews>
  <sheetFormatPr defaultColWidth="9.140625" defaultRowHeight="16.5" outlineLevelRow="1"/>
  <cols>
    <col min="1" max="1" width="6" style="55" customWidth="1"/>
    <col min="2" max="2" width="12.5703125" style="51" customWidth="1"/>
    <col min="3" max="3" width="7" style="52" customWidth="1"/>
    <col min="4" max="4" width="13.7109375" style="53" customWidth="1"/>
    <col min="5" max="5" width="23.140625" style="27" customWidth="1"/>
    <col min="6" max="6" width="24.85546875" style="54" customWidth="1"/>
    <col min="7" max="7" width="21.5703125" style="23" customWidth="1"/>
    <col min="8" max="8" width="9.140625" style="23" customWidth="1"/>
    <col min="9" max="16384" width="9.140625" style="23"/>
  </cols>
  <sheetData>
    <row r="1" spans="1:8" ht="18" customHeight="1">
      <c r="A1" s="199" t="s">
        <v>0</v>
      </c>
      <c r="B1" s="199"/>
      <c r="C1" s="199"/>
      <c r="D1" s="199"/>
      <c r="E1" s="199"/>
      <c r="F1" s="199"/>
    </row>
    <row r="2" spans="1:8" ht="7.9" customHeight="1">
      <c r="A2" s="24"/>
      <c r="B2" s="24"/>
      <c r="C2" s="24"/>
      <c r="D2" s="24"/>
      <c r="E2" s="24"/>
      <c r="F2" s="24"/>
    </row>
    <row r="3" spans="1:8" ht="50.25" customHeight="1">
      <c r="A3" s="200" t="s">
        <v>442</v>
      </c>
      <c r="B3" s="200"/>
      <c r="C3" s="200"/>
      <c r="D3" s="200"/>
      <c r="E3" s="200"/>
      <c r="F3" s="200"/>
    </row>
    <row r="4" spans="1:8">
      <c r="A4" s="25"/>
      <c r="B4" s="25"/>
      <c r="C4" s="25"/>
      <c r="D4" s="25"/>
      <c r="E4" s="25"/>
      <c r="F4" s="25"/>
    </row>
    <row r="5" spans="1:8" ht="17.25" thickBot="1">
      <c r="A5" s="26"/>
      <c r="B5" s="201" t="s">
        <v>271</v>
      </c>
      <c r="C5" s="201"/>
      <c r="D5" s="201"/>
      <c r="F5" s="26"/>
    </row>
    <row r="6" spans="1:8" s="31" customFormat="1" ht="32.450000000000003" customHeight="1">
      <c r="A6" s="28" t="s">
        <v>1</v>
      </c>
      <c r="B6" s="202" t="s">
        <v>272</v>
      </c>
      <c r="C6" s="202"/>
      <c r="D6" s="202"/>
      <c r="E6" s="29" t="s">
        <v>273</v>
      </c>
      <c r="F6" s="30" t="s">
        <v>274</v>
      </c>
    </row>
    <row r="7" spans="1:8" s="31" customFormat="1" ht="36.75" customHeight="1">
      <c r="A7" s="197" t="s">
        <v>455</v>
      </c>
      <c r="B7" s="198"/>
      <c r="C7" s="198"/>
      <c r="D7" s="198"/>
      <c r="E7" s="32">
        <f>+SUM(E8:E12)</f>
        <v>200644390</v>
      </c>
      <c r="F7" s="33">
        <f>+SUM(F8:F12)</f>
        <v>192504800.3184</v>
      </c>
    </row>
    <row r="8" spans="1:8" s="41" customFormat="1" ht="13.5" hidden="1" outlineLevel="1">
      <c r="A8" s="121">
        <v>1</v>
      </c>
      <c r="B8" s="122" t="s">
        <v>276</v>
      </c>
      <c r="C8" s="123" t="s">
        <v>277</v>
      </c>
      <c r="D8" s="124" t="s">
        <v>373</v>
      </c>
      <c r="E8" s="38">
        <v>20478620</v>
      </c>
      <c r="F8" s="39">
        <v>18499342.513599999</v>
      </c>
      <c r="G8" s="31"/>
      <c r="H8" s="31"/>
    </row>
    <row r="9" spans="1:8" s="41" customFormat="1" ht="13.5" hidden="1" outlineLevel="1">
      <c r="A9" s="121">
        <v>2</v>
      </c>
      <c r="B9" s="122" t="s">
        <v>276</v>
      </c>
      <c r="C9" s="123" t="s">
        <v>277</v>
      </c>
      <c r="D9" s="125" t="s">
        <v>316</v>
      </c>
      <c r="E9" s="38">
        <v>125724090</v>
      </c>
      <c r="F9" s="39">
        <v>108696267.16780001</v>
      </c>
      <c r="G9" s="31"/>
      <c r="H9" s="31"/>
    </row>
    <row r="10" spans="1:8" s="41" customFormat="1" ht="13.5" hidden="1" outlineLevel="1">
      <c r="A10" s="121">
        <v>3</v>
      </c>
      <c r="B10" s="122" t="s">
        <v>276</v>
      </c>
      <c r="C10" s="123" t="s">
        <v>293</v>
      </c>
      <c r="D10" s="125" t="s">
        <v>375</v>
      </c>
      <c r="E10" s="38">
        <v>51743040</v>
      </c>
      <c r="F10" s="39">
        <v>62566878.042199999</v>
      </c>
      <c r="G10" s="31"/>
      <c r="H10" s="31"/>
    </row>
    <row r="11" spans="1:8" s="41" customFormat="1" ht="32.25" hidden="1" customHeight="1" outlineLevel="1">
      <c r="A11" s="121">
        <v>4</v>
      </c>
      <c r="B11" s="122" t="s">
        <v>276</v>
      </c>
      <c r="C11" s="123" t="s">
        <v>296</v>
      </c>
      <c r="D11" s="125" t="s">
        <v>354</v>
      </c>
      <c r="E11" s="38">
        <v>2328140</v>
      </c>
      <c r="F11" s="39">
        <v>2378933.4594000001</v>
      </c>
      <c r="G11" s="31"/>
      <c r="H11" s="31"/>
    </row>
    <row r="12" spans="1:8" s="41" customFormat="1" ht="13.5" hidden="1" outlineLevel="1">
      <c r="A12" s="121">
        <v>5</v>
      </c>
      <c r="B12" s="122" t="s">
        <v>276</v>
      </c>
      <c r="C12" s="123" t="s">
        <v>352</v>
      </c>
      <c r="D12" s="125" t="s">
        <v>353</v>
      </c>
      <c r="E12" s="38">
        <v>370500</v>
      </c>
      <c r="F12" s="39">
        <v>363379.13539999997</v>
      </c>
    </row>
    <row r="13" spans="1:8" s="41" customFormat="1" ht="33" customHeight="1" collapsed="1">
      <c r="A13" s="197" t="s">
        <v>278</v>
      </c>
      <c r="B13" s="198"/>
      <c r="C13" s="198"/>
      <c r="D13" s="198"/>
      <c r="E13" s="32">
        <f>+SUM(E14:E17)</f>
        <v>307875534</v>
      </c>
      <c r="F13" s="33">
        <f>+SUM(F14:F17)</f>
        <v>302162152.17590004</v>
      </c>
    </row>
    <row r="14" spans="1:8" s="41" customFormat="1" ht="13.5" hidden="1" outlineLevel="1">
      <c r="A14" s="121">
        <v>1</v>
      </c>
      <c r="B14" s="122" t="s">
        <v>279</v>
      </c>
      <c r="C14" s="123" t="s">
        <v>281</v>
      </c>
      <c r="D14" s="124" t="s">
        <v>356</v>
      </c>
      <c r="E14" s="38">
        <v>53629429</v>
      </c>
      <c r="F14" s="39">
        <v>53969067.721000008</v>
      </c>
    </row>
    <row r="15" spans="1:8" s="41" customFormat="1" ht="13.5" hidden="1" outlineLevel="1">
      <c r="A15" s="121">
        <v>2</v>
      </c>
      <c r="B15" s="122" t="s">
        <v>279</v>
      </c>
      <c r="C15" s="123" t="s">
        <v>281</v>
      </c>
      <c r="D15" s="124" t="s">
        <v>401</v>
      </c>
      <c r="E15" s="38">
        <v>107784190</v>
      </c>
      <c r="F15" s="39">
        <v>105688744.8057</v>
      </c>
    </row>
    <row r="16" spans="1:8" s="41" customFormat="1" ht="23.25" hidden="1" customHeight="1" outlineLevel="1">
      <c r="A16" s="121">
        <v>3</v>
      </c>
      <c r="B16" s="122" t="s">
        <v>279</v>
      </c>
      <c r="C16" s="123" t="s">
        <v>280</v>
      </c>
      <c r="D16" s="124" t="s">
        <v>402</v>
      </c>
      <c r="E16" s="38">
        <v>86618280</v>
      </c>
      <c r="F16" s="39">
        <v>83420251.980700001</v>
      </c>
    </row>
    <row r="17" spans="1:6" s="41" customFormat="1" ht="13.5" hidden="1" outlineLevel="1">
      <c r="A17" s="121">
        <v>4</v>
      </c>
      <c r="B17" s="122" t="s">
        <v>279</v>
      </c>
      <c r="C17" s="123" t="s">
        <v>280</v>
      </c>
      <c r="D17" s="124" t="s">
        <v>355</v>
      </c>
      <c r="E17" s="38">
        <v>59843635</v>
      </c>
      <c r="F17" s="39">
        <v>59084087.668499999</v>
      </c>
    </row>
    <row r="18" spans="1:6" s="41" customFormat="1" ht="33.75" customHeight="1" collapsed="1">
      <c r="A18" s="197" t="s">
        <v>282</v>
      </c>
      <c r="B18" s="198"/>
      <c r="C18" s="198"/>
      <c r="D18" s="198"/>
      <c r="E18" s="32">
        <f>+SUM(E19:E36)</f>
        <v>166576676</v>
      </c>
      <c r="F18" s="33">
        <f>+SUM(F19:F36)</f>
        <v>155105433.42280003</v>
      </c>
    </row>
    <row r="19" spans="1:6" s="41" customFormat="1" ht="13.5" hidden="1" outlineLevel="1">
      <c r="A19" s="121">
        <v>1</v>
      </c>
      <c r="B19" s="122" t="s">
        <v>283</v>
      </c>
      <c r="C19" s="123">
        <v>52</v>
      </c>
      <c r="D19" s="126" t="s">
        <v>403</v>
      </c>
      <c r="E19" s="38">
        <v>14111138</v>
      </c>
      <c r="F19" s="39">
        <v>13114529.4957</v>
      </c>
    </row>
    <row r="20" spans="1:6" s="41" customFormat="1" ht="13.5" hidden="1" outlineLevel="1">
      <c r="A20" s="121">
        <v>2</v>
      </c>
      <c r="B20" s="122" t="s">
        <v>283</v>
      </c>
      <c r="C20" s="123">
        <v>52</v>
      </c>
      <c r="D20" s="126" t="s">
        <v>404</v>
      </c>
      <c r="E20" s="38">
        <v>11091845</v>
      </c>
      <c r="F20" s="39">
        <v>10202879.2336</v>
      </c>
    </row>
    <row r="21" spans="1:6" s="41" customFormat="1" ht="13.5" hidden="1" outlineLevel="1">
      <c r="A21" s="121">
        <v>3</v>
      </c>
      <c r="B21" s="122" t="s">
        <v>283</v>
      </c>
      <c r="C21" s="123">
        <v>52</v>
      </c>
      <c r="D21" s="126" t="s">
        <v>405</v>
      </c>
      <c r="E21" s="38">
        <v>17106524</v>
      </c>
      <c r="F21" s="39">
        <v>16060396.791999999</v>
      </c>
    </row>
    <row r="22" spans="1:6" s="41" customFormat="1" ht="13.5" hidden="1" outlineLevel="1">
      <c r="A22" s="121">
        <v>4</v>
      </c>
      <c r="B22" s="122" t="s">
        <v>283</v>
      </c>
      <c r="C22" s="123">
        <v>52</v>
      </c>
      <c r="D22" s="124" t="s">
        <v>406</v>
      </c>
      <c r="E22" s="38">
        <v>10035064</v>
      </c>
      <c r="F22" s="39">
        <v>9254967.1610000003</v>
      </c>
    </row>
    <row r="23" spans="1:6" s="41" customFormat="1" ht="13.5" hidden="1" outlineLevel="1">
      <c r="A23" s="121">
        <v>5</v>
      </c>
      <c r="B23" s="122" t="s">
        <v>283</v>
      </c>
      <c r="C23" s="123">
        <v>52</v>
      </c>
      <c r="D23" s="126" t="s">
        <v>427</v>
      </c>
      <c r="E23" s="38">
        <v>10035139</v>
      </c>
      <c r="F23" s="39">
        <v>9282726.7455000002</v>
      </c>
    </row>
    <row r="24" spans="1:6" s="41" customFormat="1" ht="13.5" hidden="1" outlineLevel="1">
      <c r="A24" s="121">
        <v>6</v>
      </c>
      <c r="B24" s="122" t="s">
        <v>283</v>
      </c>
      <c r="C24" s="123">
        <v>52</v>
      </c>
      <c r="D24" s="126" t="s">
        <v>359</v>
      </c>
      <c r="E24" s="38">
        <v>3060960</v>
      </c>
      <c r="F24" s="39">
        <v>2982229.798</v>
      </c>
    </row>
    <row r="25" spans="1:6" s="41" customFormat="1" ht="13.5" hidden="1" outlineLevel="1">
      <c r="A25" s="121">
        <v>7</v>
      </c>
      <c r="B25" s="122" t="s">
        <v>283</v>
      </c>
      <c r="C25" s="123">
        <v>52</v>
      </c>
      <c r="D25" s="126" t="s">
        <v>407</v>
      </c>
      <c r="E25" s="38">
        <v>3050643</v>
      </c>
      <c r="F25" s="39">
        <v>2887804.7884999998</v>
      </c>
    </row>
    <row r="26" spans="1:6" s="41" customFormat="1" ht="13.5" hidden="1" outlineLevel="1">
      <c r="A26" s="121">
        <v>8</v>
      </c>
      <c r="B26" s="122" t="s">
        <v>283</v>
      </c>
      <c r="C26" s="123">
        <v>52</v>
      </c>
      <c r="D26" s="126" t="s">
        <v>408</v>
      </c>
      <c r="E26" s="38">
        <v>3032240</v>
      </c>
      <c r="F26" s="39">
        <v>2933029.6973000001</v>
      </c>
    </row>
    <row r="27" spans="1:6" s="41" customFormat="1" ht="13.5" hidden="1" outlineLevel="1">
      <c r="A27" s="121">
        <v>9</v>
      </c>
      <c r="B27" s="122" t="s">
        <v>283</v>
      </c>
      <c r="C27" s="123">
        <v>52</v>
      </c>
      <c r="D27" s="126" t="s">
        <v>409</v>
      </c>
      <c r="E27" s="38">
        <v>6054242</v>
      </c>
      <c r="F27" s="39">
        <v>5846338.0539999995</v>
      </c>
    </row>
    <row r="28" spans="1:6" s="41" customFormat="1" ht="13.5" hidden="1" outlineLevel="1">
      <c r="A28" s="121">
        <v>10</v>
      </c>
      <c r="B28" s="122" t="s">
        <v>283</v>
      </c>
      <c r="C28" s="123">
        <v>52</v>
      </c>
      <c r="D28" s="126" t="s">
        <v>410</v>
      </c>
      <c r="E28" s="38">
        <v>5101122</v>
      </c>
      <c r="F28" s="39">
        <v>4706551.9914999995</v>
      </c>
    </row>
    <row r="29" spans="1:6" s="41" customFormat="1" ht="13.5" hidden="1" outlineLevel="1">
      <c r="A29" s="121">
        <v>11</v>
      </c>
      <c r="B29" s="122" t="s">
        <v>283</v>
      </c>
      <c r="C29" s="123">
        <v>52</v>
      </c>
      <c r="D29" s="126" t="s">
        <v>411</v>
      </c>
      <c r="E29" s="38">
        <v>15024006</v>
      </c>
      <c r="F29" s="39">
        <v>13873644.2601</v>
      </c>
    </row>
    <row r="30" spans="1:6" s="41" customFormat="1" ht="13.5" hidden="1" outlineLevel="1">
      <c r="A30" s="121">
        <v>12</v>
      </c>
      <c r="B30" s="122" t="s">
        <v>283</v>
      </c>
      <c r="C30" s="123">
        <v>52</v>
      </c>
      <c r="D30" s="126" t="s">
        <v>412</v>
      </c>
      <c r="E30" s="38">
        <v>11023625</v>
      </c>
      <c r="F30" s="39">
        <v>10455243.9811</v>
      </c>
    </row>
    <row r="31" spans="1:6" s="41" customFormat="1" ht="13.5" hidden="1" outlineLevel="1">
      <c r="A31" s="121">
        <v>13</v>
      </c>
      <c r="B31" s="122" t="s">
        <v>283</v>
      </c>
      <c r="C31" s="123">
        <v>52</v>
      </c>
      <c r="D31" s="126" t="s">
        <v>413</v>
      </c>
      <c r="E31" s="38">
        <v>14074056</v>
      </c>
      <c r="F31" s="39">
        <v>13090336.047799999</v>
      </c>
    </row>
    <row r="32" spans="1:6" s="41" customFormat="1" ht="13.5" hidden="1" outlineLevel="1">
      <c r="A32" s="121">
        <v>14</v>
      </c>
      <c r="B32" s="122" t="s">
        <v>283</v>
      </c>
      <c r="C32" s="123">
        <v>52</v>
      </c>
      <c r="D32" s="126" t="s">
        <v>428</v>
      </c>
      <c r="E32" s="38">
        <v>11002000</v>
      </c>
      <c r="F32" s="39">
        <v>10189639.6042</v>
      </c>
    </row>
    <row r="33" spans="1:6" s="41" customFormat="1" ht="13.5" hidden="1" outlineLevel="1">
      <c r="A33" s="121">
        <v>15</v>
      </c>
      <c r="B33" s="122" t="s">
        <v>283</v>
      </c>
      <c r="C33" s="123">
        <v>52</v>
      </c>
      <c r="D33" s="126" t="s">
        <v>337</v>
      </c>
      <c r="E33" s="38">
        <v>10006904</v>
      </c>
      <c r="F33" s="39">
        <v>9256840.4489999991</v>
      </c>
    </row>
    <row r="34" spans="1:6" s="41" customFormat="1" ht="30" hidden="1" customHeight="1" outlineLevel="1">
      <c r="A34" s="121">
        <v>16</v>
      </c>
      <c r="B34" s="122" t="s">
        <v>283</v>
      </c>
      <c r="C34" s="123">
        <v>52</v>
      </c>
      <c r="D34" s="126" t="s">
        <v>444</v>
      </c>
      <c r="E34" s="38">
        <v>11853752</v>
      </c>
      <c r="F34" s="39">
        <v>10952543.283500001</v>
      </c>
    </row>
    <row r="35" spans="1:6" s="41" customFormat="1" ht="13.5" hidden="1" outlineLevel="1">
      <c r="A35" s="121">
        <v>17</v>
      </c>
      <c r="B35" s="122" t="s">
        <v>283</v>
      </c>
      <c r="C35" s="123">
        <v>52</v>
      </c>
      <c r="D35" s="126" t="s">
        <v>445</v>
      </c>
      <c r="E35" s="38">
        <v>5912791</v>
      </c>
      <c r="F35" s="39">
        <v>5426245.4560000002</v>
      </c>
    </row>
    <row r="36" spans="1:6" s="41" customFormat="1" ht="13.5" hidden="1" outlineLevel="1">
      <c r="A36" s="121">
        <v>18</v>
      </c>
      <c r="B36" s="122" t="s">
        <v>283</v>
      </c>
      <c r="C36" s="123">
        <v>52</v>
      </c>
      <c r="D36" s="126" t="s">
        <v>446</v>
      </c>
      <c r="E36" s="38">
        <v>5000625</v>
      </c>
      <c r="F36" s="39">
        <v>4589486.5839999998</v>
      </c>
    </row>
    <row r="37" spans="1:6" s="41" customFormat="1" ht="32.25" customHeight="1" collapsed="1">
      <c r="A37" s="197" t="s">
        <v>284</v>
      </c>
      <c r="B37" s="198"/>
      <c r="C37" s="198"/>
      <c r="D37" s="198"/>
      <c r="E37" s="32">
        <f>+SUM(E38:E71)</f>
        <v>4261011</v>
      </c>
      <c r="F37" s="33">
        <f>+SUM(F38:F71)</f>
        <v>4427781.6159999995</v>
      </c>
    </row>
    <row r="38" spans="1:6" s="41" customFormat="1" ht="13.5" hidden="1" outlineLevel="1">
      <c r="A38" s="121">
        <v>1</v>
      </c>
      <c r="B38" s="122" t="s">
        <v>285</v>
      </c>
      <c r="C38" s="123" t="s">
        <v>286</v>
      </c>
      <c r="D38" s="126" t="s">
        <v>389</v>
      </c>
      <c r="E38" s="38">
        <v>0</v>
      </c>
      <c r="F38" s="39">
        <v>249.739</v>
      </c>
    </row>
    <row r="39" spans="1:6" s="41" customFormat="1" ht="13.5" hidden="1" outlineLevel="1">
      <c r="A39" s="121">
        <v>2</v>
      </c>
      <c r="B39" s="122" t="s">
        <v>285</v>
      </c>
      <c r="C39" s="123" t="s">
        <v>304</v>
      </c>
      <c r="D39" s="126" t="s">
        <v>392</v>
      </c>
      <c r="E39" s="38">
        <v>0</v>
      </c>
      <c r="F39" s="39">
        <v>40.496000000000002</v>
      </c>
    </row>
    <row r="40" spans="1:6" s="41" customFormat="1" ht="13.5" hidden="1" outlineLevel="1">
      <c r="A40" s="121">
        <v>3</v>
      </c>
      <c r="B40" s="122" t="s">
        <v>285</v>
      </c>
      <c r="C40" s="123" t="s">
        <v>286</v>
      </c>
      <c r="D40" s="126" t="s">
        <v>393</v>
      </c>
      <c r="E40" s="38">
        <v>31184</v>
      </c>
      <c r="F40" s="39">
        <v>61552.720999999998</v>
      </c>
    </row>
    <row r="41" spans="1:6" s="41" customFormat="1" ht="13.5" hidden="1" outlineLevel="1">
      <c r="A41" s="121">
        <v>4</v>
      </c>
      <c r="B41" s="122" t="s">
        <v>285</v>
      </c>
      <c r="C41" s="123" t="s">
        <v>298</v>
      </c>
      <c r="D41" s="126" t="s">
        <v>394</v>
      </c>
      <c r="E41" s="38">
        <v>89800</v>
      </c>
      <c r="F41" s="39">
        <v>248944.11300000001</v>
      </c>
    </row>
    <row r="42" spans="1:6" s="41" customFormat="1" ht="13.5" hidden="1" outlineLevel="1">
      <c r="A42" s="121">
        <v>5</v>
      </c>
      <c r="B42" s="122" t="s">
        <v>285</v>
      </c>
      <c r="C42" s="123" t="s">
        <v>299</v>
      </c>
      <c r="D42" s="126" t="s">
        <v>395</v>
      </c>
      <c r="E42" s="38">
        <v>15998</v>
      </c>
      <c r="F42" s="39">
        <v>20138.826000000001</v>
      </c>
    </row>
    <row r="43" spans="1:6" s="41" customFormat="1" ht="13.5" hidden="1" outlineLevel="1">
      <c r="A43" s="121">
        <v>6</v>
      </c>
      <c r="B43" s="122" t="s">
        <v>285</v>
      </c>
      <c r="C43" s="123" t="s">
        <v>304</v>
      </c>
      <c r="D43" s="126" t="s">
        <v>396</v>
      </c>
      <c r="E43" s="38">
        <v>42734</v>
      </c>
      <c r="F43" s="39">
        <v>42990.688999999998</v>
      </c>
    </row>
    <row r="44" spans="1:6" s="41" customFormat="1" ht="13.5" hidden="1" outlineLevel="1">
      <c r="A44" s="121">
        <v>7</v>
      </c>
      <c r="B44" s="122" t="s">
        <v>285</v>
      </c>
      <c r="C44" s="123" t="s">
        <v>286</v>
      </c>
      <c r="D44" s="126" t="s">
        <v>397</v>
      </c>
      <c r="E44" s="38">
        <v>81094</v>
      </c>
      <c r="F44" s="39">
        <v>81689.481</v>
      </c>
    </row>
    <row r="45" spans="1:6" s="41" customFormat="1" ht="13.5" hidden="1" outlineLevel="1">
      <c r="A45" s="121">
        <v>8</v>
      </c>
      <c r="B45" s="122" t="s">
        <v>285</v>
      </c>
      <c r="C45" s="123" t="s">
        <v>298</v>
      </c>
      <c r="D45" s="126" t="s">
        <v>398</v>
      </c>
      <c r="E45" s="38">
        <v>198679</v>
      </c>
      <c r="F45" s="39">
        <v>199342.95199999999</v>
      </c>
    </row>
    <row r="46" spans="1:6" s="41" customFormat="1" ht="13.5" hidden="1" outlineLevel="1">
      <c r="A46" s="121">
        <v>9</v>
      </c>
      <c r="B46" s="122" t="s">
        <v>285</v>
      </c>
      <c r="C46" s="123" t="s">
        <v>299</v>
      </c>
      <c r="D46" s="126" t="s">
        <v>399</v>
      </c>
      <c r="E46" s="38">
        <v>63100</v>
      </c>
      <c r="F46" s="39">
        <v>63365.010999999999</v>
      </c>
    </row>
    <row r="47" spans="1:6" s="41" customFormat="1" ht="13.5" hidden="1" outlineLevel="1">
      <c r="A47" s="121">
        <v>10</v>
      </c>
      <c r="B47" s="122" t="s">
        <v>285</v>
      </c>
      <c r="C47" s="123" t="s">
        <v>304</v>
      </c>
      <c r="D47" s="126" t="s">
        <v>400</v>
      </c>
      <c r="E47" s="38">
        <v>120488</v>
      </c>
      <c r="F47" s="39">
        <v>121219.58</v>
      </c>
    </row>
    <row r="48" spans="1:6" s="41" customFormat="1" ht="13.5" hidden="1" outlineLevel="1">
      <c r="A48" s="121">
        <v>11</v>
      </c>
      <c r="B48" s="122" t="s">
        <v>285</v>
      </c>
      <c r="C48" s="123" t="s">
        <v>286</v>
      </c>
      <c r="D48" s="126" t="s">
        <v>414</v>
      </c>
      <c r="E48" s="38">
        <v>73738</v>
      </c>
      <c r="F48" s="39">
        <v>74045.240000000005</v>
      </c>
    </row>
    <row r="49" spans="1:84" s="41" customFormat="1" ht="13.5" hidden="1" outlineLevel="1">
      <c r="A49" s="121">
        <v>12</v>
      </c>
      <c r="B49" s="122" t="s">
        <v>285</v>
      </c>
      <c r="C49" s="123" t="s">
        <v>298</v>
      </c>
      <c r="D49" s="127" t="s">
        <v>415</v>
      </c>
      <c r="E49" s="38">
        <v>148345</v>
      </c>
      <c r="F49" s="39">
        <v>149047.291</v>
      </c>
    </row>
    <row r="50" spans="1:84" s="41" customFormat="1" ht="13.5" hidden="1" outlineLevel="1">
      <c r="A50" s="121">
        <v>13</v>
      </c>
      <c r="B50" s="122" t="s">
        <v>285</v>
      </c>
      <c r="C50" s="123" t="s">
        <v>299</v>
      </c>
      <c r="D50" s="127" t="s">
        <v>416</v>
      </c>
      <c r="E50" s="38">
        <v>34500</v>
      </c>
      <c r="F50" s="39">
        <v>34740.413</v>
      </c>
    </row>
    <row r="51" spans="1:84" s="41" customFormat="1" ht="13.5" hidden="1" outlineLevel="1">
      <c r="A51" s="121">
        <v>14</v>
      </c>
      <c r="B51" s="122" t="s">
        <v>285</v>
      </c>
      <c r="C51" s="123" t="s">
        <v>304</v>
      </c>
      <c r="D51" s="127" t="s">
        <v>417</v>
      </c>
      <c r="E51" s="128">
        <v>328349</v>
      </c>
      <c r="F51" s="39">
        <v>329816.07</v>
      </c>
    </row>
    <row r="52" spans="1:84" s="41" customFormat="1" ht="13.5" hidden="1" outlineLevel="1">
      <c r="A52" s="121">
        <v>15</v>
      </c>
      <c r="B52" s="122" t="s">
        <v>285</v>
      </c>
      <c r="C52" s="123" t="s">
        <v>286</v>
      </c>
      <c r="D52" s="127" t="s">
        <v>418</v>
      </c>
      <c r="E52" s="128">
        <v>191574</v>
      </c>
      <c r="F52" s="39">
        <v>193912.701</v>
      </c>
    </row>
    <row r="53" spans="1:84" s="41" customFormat="1" ht="13.5" hidden="1" outlineLevel="1">
      <c r="A53" s="121">
        <v>16</v>
      </c>
      <c r="B53" s="122" t="s">
        <v>285</v>
      </c>
      <c r="C53" s="123" t="s">
        <v>298</v>
      </c>
      <c r="D53" s="127" t="s">
        <v>419</v>
      </c>
      <c r="E53" s="128">
        <v>166462</v>
      </c>
      <c r="F53" s="39">
        <v>166170.93</v>
      </c>
    </row>
    <row r="54" spans="1:84" s="31" customFormat="1" ht="13.5" hidden="1" outlineLevel="1">
      <c r="A54" s="121">
        <v>17</v>
      </c>
      <c r="B54" s="122" t="s">
        <v>285</v>
      </c>
      <c r="C54" s="123" t="s">
        <v>299</v>
      </c>
      <c r="D54" s="127" t="s">
        <v>420</v>
      </c>
      <c r="E54" s="128">
        <v>28050</v>
      </c>
      <c r="F54" s="39">
        <v>28204.474999999999</v>
      </c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</row>
    <row r="55" spans="1:84" s="31" customFormat="1" ht="13.5" hidden="1" outlineLevel="1">
      <c r="A55" s="121">
        <v>18</v>
      </c>
      <c r="B55" s="122" t="s">
        <v>285</v>
      </c>
      <c r="C55" s="123" t="s">
        <v>304</v>
      </c>
      <c r="D55" s="127" t="s">
        <v>421</v>
      </c>
      <c r="E55" s="128">
        <v>117929</v>
      </c>
      <c r="F55" s="39">
        <v>118711.394</v>
      </c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</row>
    <row r="56" spans="1:84" s="31" customFormat="1" ht="13.5" hidden="1" outlineLevel="1">
      <c r="A56" s="121">
        <v>19</v>
      </c>
      <c r="B56" s="122" t="s">
        <v>285</v>
      </c>
      <c r="C56" s="150" t="s">
        <v>286</v>
      </c>
      <c r="D56" s="127" t="s">
        <v>429</v>
      </c>
      <c r="E56" s="128">
        <v>140696</v>
      </c>
      <c r="F56" s="151">
        <v>141505.71100000001</v>
      </c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</row>
    <row r="57" spans="1:84" s="31" customFormat="1" ht="13.5" hidden="1" outlineLevel="1">
      <c r="A57" s="121">
        <v>20</v>
      </c>
      <c r="B57" s="122" t="s">
        <v>285</v>
      </c>
      <c r="C57" s="150" t="s">
        <v>298</v>
      </c>
      <c r="D57" s="127" t="s">
        <v>430</v>
      </c>
      <c r="E57" s="128">
        <v>188397</v>
      </c>
      <c r="F57" s="151">
        <v>189751.34700000001</v>
      </c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</row>
    <row r="58" spans="1:84" s="31" customFormat="1" ht="13.5" hidden="1" outlineLevel="1">
      <c r="A58" s="121">
        <v>21</v>
      </c>
      <c r="B58" s="122" t="s">
        <v>285</v>
      </c>
      <c r="C58" s="150" t="s">
        <v>299</v>
      </c>
      <c r="D58" s="127" t="s">
        <v>431</v>
      </c>
      <c r="E58" s="128">
        <v>154808</v>
      </c>
      <c r="F58" s="151">
        <v>155630.09099999999</v>
      </c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</row>
    <row r="59" spans="1:84" s="31" customFormat="1" ht="13.5" hidden="1" outlineLevel="1">
      <c r="A59" s="121">
        <v>22</v>
      </c>
      <c r="B59" s="122" t="s">
        <v>285</v>
      </c>
      <c r="C59" s="150" t="s">
        <v>304</v>
      </c>
      <c r="D59" s="127" t="s">
        <v>432</v>
      </c>
      <c r="E59" s="128">
        <v>169127</v>
      </c>
      <c r="F59" s="151">
        <v>170136.92600000001</v>
      </c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</row>
    <row r="60" spans="1:84" s="31" customFormat="1" ht="13.5" hidden="1" outlineLevel="1">
      <c r="A60" s="121">
        <v>23</v>
      </c>
      <c r="B60" s="122" t="s">
        <v>285</v>
      </c>
      <c r="C60" s="150" t="s">
        <v>286</v>
      </c>
      <c r="D60" s="127" t="s">
        <v>433</v>
      </c>
      <c r="E60" s="128">
        <v>90048</v>
      </c>
      <c r="F60" s="151">
        <v>90580.782999999996</v>
      </c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</row>
    <row r="61" spans="1:84" s="31" customFormat="1" ht="13.5" hidden="1" outlineLevel="1">
      <c r="A61" s="121">
        <v>24</v>
      </c>
      <c r="B61" s="122" t="s">
        <v>285</v>
      </c>
      <c r="C61" s="150" t="s">
        <v>298</v>
      </c>
      <c r="D61" s="127" t="s">
        <v>434</v>
      </c>
      <c r="E61" s="128">
        <v>310470</v>
      </c>
      <c r="F61" s="151">
        <v>312162.01699999999</v>
      </c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</row>
    <row r="62" spans="1:84" s="31" customFormat="1" ht="13.5" hidden="1" outlineLevel="1">
      <c r="A62" s="121">
        <v>25</v>
      </c>
      <c r="B62" s="122" t="s">
        <v>285</v>
      </c>
      <c r="C62" s="150" t="s">
        <v>299</v>
      </c>
      <c r="D62" s="127" t="s">
        <v>435</v>
      </c>
      <c r="E62" s="128">
        <v>62933</v>
      </c>
      <c r="F62" s="151">
        <v>63155.648999999998</v>
      </c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</row>
    <row r="63" spans="1:84" s="31" customFormat="1" ht="13.5" hidden="1" outlineLevel="1">
      <c r="A63" s="121">
        <v>26</v>
      </c>
      <c r="B63" s="122" t="s">
        <v>285</v>
      </c>
      <c r="C63" s="150" t="s">
        <v>304</v>
      </c>
      <c r="D63" s="127" t="s">
        <v>436</v>
      </c>
      <c r="E63" s="128">
        <v>340624</v>
      </c>
      <c r="F63" s="151">
        <v>342314.84899999999</v>
      </c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</row>
    <row r="64" spans="1:84" s="31" customFormat="1" ht="13.5" hidden="1" outlineLevel="1">
      <c r="A64" s="121">
        <v>27</v>
      </c>
      <c r="B64" s="122" t="s">
        <v>285</v>
      </c>
      <c r="C64" s="150" t="s">
        <v>286</v>
      </c>
      <c r="D64" s="127" t="s">
        <v>447</v>
      </c>
      <c r="E64" s="128">
        <v>226090</v>
      </c>
      <c r="F64" s="151">
        <v>227762.625</v>
      </c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</row>
    <row r="65" spans="1:84" s="55" customFormat="1" hidden="1" outlineLevel="1">
      <c r="A65" s="121">
        <v>28</v>
      </c>
      <c r="B65" s="122" t="s">
        <v>285</v>
      </c>
      <c r="C65" s="150" t="s">
        <v>298</v>
      </c>
      <c r="D65" s="127" t="s">
        <v>448</v>
      </c>
      <c r="E65" s="128">
        <v>122689</v>
      </c>
      <c r="F65" s="151">
        <v>123186.338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</row>
    <row r="66" spans="1:84" s="55" customFormat="1" hidden="1" outlineLevel="1">
      <c r="A66" s="121">
        <v>29</v>
      </c>
      <c r="B66" s="122" t="s">
        <v>285</v>
      </c>
      <c r="C66" s="150" t="s">
        <v>299</v>
      </c>
      <c r="D66" s="127" t="s">
        <v>449</v>
      </c>
      <c r="E66" s="128">
        <v>89960</v>
      </c>
      <c r="F66" s="151">
        <v>90548.28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</row>
    <row r="67" spans="1:84" s="55" customFormat="1" hidden="1" outlineLevel="1">
      <c r="A67" s="121">
        <v>30</v>
      </c>
      <c r="B67" s="122" t="s">
        <v>285</v>
      </c>
      <c r="C67" s="150" t="s">
        <v>304</v>
      </c>
      <c r="D67" s="127" t="s">
        <v>450</v>
      </c>
      <c r="E67" s="128">
        <v>136849</v>
      </c>
      <c r="F67" s="151">
        <v>137527.83100000001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</row>
    <row r="68" spans="1:84" s="55" customFormat="1" hidden="1" outlineLevel="1">
      <c r="A68" s="121">
        <v>31</v>
      </c>
      <c r="B68" s="122" t="s">
        <v>285</v>
      </c>
      <c r="C68" s="150" t="s">
        <v>286</v>
      </c>
      <c r="D68" s="127" t="s">
        <v>451</v>
      </c>
      <c r="E68" s="128">
        <v>32924</v>
      </c>
      <c r="F68" s="151">
        <v>29950.796999999999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</row>
    <row r="69" spans="1:84" s="55" customFormat="1" hidden="1" outlineLevel="1">
      <c r="A69" s="121">
        <v>32</v>
      </c>
      <c r="B69" s="122" t="s">
        <v>285</v>
      </c>
      <c r="C69" s="150" t="s">
        <v>298</v>
      </c>
      <c r="D69" s="127" t="s">
        <v>452</v>
      </c>
      <c r="E69" s="128">
        <v>315423</v>
      </c>
      <c r="F69" s="151">
        <v>287378.712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</row>
    <row r="70" spans="1:84" s="55" customFormat="1" hidden="1" outlineLevel="1">
      <c r="A70" s="121">
        <v>33</v>
      </c>
      <c r="B70" s="122" t="s">
        <v>285</v>
      </c>
      <c r="C70" s="150" t="s">
        <v>299</v>
      </c>
      <c r="D70" s="127" t="s">
        <v>453</v>
      </c>
      <c r="E70" s="128">
        <v>36079</v>
      </c>
      <c r="F70" s="151">
        <v>22152.585999999999</v>
      </c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</row>
    <row r="71" spans="1:84" s="55" customFormat="1" hidden="1" outlineLevel="1">
      <c r="A71" s="121">
        <v>34</v>
      </c>
      <c r="B71" s="122" t="s">
        <v>285</v>
      </c>
      <c r="C71" s="150" t="s">
        <v>304</v>
      </c>
      <c r="D71" s="127" t="s">
        <v>454</v>
      </c>
      <c r="E71" s="128">
        <v>111870</v>
      </c>
      <c r="F71" s="151">
        <v>109854.952</v>
      </c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</row>
    <row r="72" spans="1:84" s="55" customFormat="1" ht="27" customHeight="1" collapsed="1" thickBot="1">
      <c r="A72" s="195" t="s">
        <v>263</v>
      </c>
      <c r="B72" s="196"/>
      <c r="C72" s="196"/>
      <c r="D72" s="196"/>
      <c r="E72" s="43">
        <f>+E7+E13+E18+E37</f>
        <v>679357611</v>
      </c>
      <c r="F72" s="44">
        <f>+F7+F13+F18+F37</f>
        <v>654200167.53310013</v>
      </c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</row>
    <row r="73" spans="1:84" s="55" customFormat="1">
      <c r="A73" s="31"/>
      <c r="B73" s="45"/>
      <c r="C73" s="31"/>
      <c r="D73" s="46"/>
      <c r="E73" s="47"/>
      <c r="F73" s="47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</row>
    <row r="74" spans="1:84" s="55" customFormat="1" ht="57.75" customHeight="1">
      <c r="A74" s="194" t="s">
        <v>456</v>
      </c>
      <c r="B74" s="194"/>
      <c r="C74" s="194"/>
      <c r="D74" s="194"/>
      <c r="E74" s="194"/>
      <c r="F74" s="194"/>
      <c r="G74" s="194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</row>
    <row r="75" spans="1:84" s="55" customFormat="1">
      <c r="A75" s="31"/>
      <c r="B75" s="45"/>
      <c r="C75" s="31"/>
      <c r="D75" s="46"/>
      <c r="E75" s="47"/>
      <c r="F75" s="47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</row>
    <row r="76" spans="1:84" s="55" customFormat="1">
      <c r="A76" s="31"/>
      <c r="B76" s="45"/>
      <c r="C76" s="31"/>
      <c r="D76" s="46"/>
      <c r="E76" s="47"/>
      <c r="F76" s="47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</row>
    <row r="77" spans="1:84" s="55" customFormat="1">
      <c r="A77" s="31"/>
      <c r="B77" s="45"/>
      <c r="C77" s="31"/>
      <c r="D77" s="46"/>
      <c r="E77" s="47"/>
      <c r="F77" s="47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</row>
    <row r="78" spans="1:84" s="55" customFormat="1">
      <c r="A78" s="31"/>
      <c r="B78" s="45"/>
      <c r="C78" s="48"/>
      <c r="D78" s="46"/>
      <c r="E78" s="47"/>
      <c r="F78" s="47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</row>
    <row r="79" spans="1:84" s="55" customFormat="1">
      <c r="A79" s="31"/>
      <c r="B79" s="45"/>
      <c r="C79" s="48"/>
      <c r="D79" s="46"/>
      <c r="E79" s="47"/>
      <c r="F79" s="47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</row>
    <row r="80" spans="1:84" s="55" customFormat="1">
      <c r="A80" s="31"/>
      <c r="B80" s="45"/>
      <c r="C80" s="48"/>
      <c r="D80" s="46"/>
      <c r="E80" s="49"/>
      <c r="F80" s="50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</row>
    <row r="81" spans="1:84" s="55" customFormat="1">
      <c r="A81" s="31"/>
      <c r="B81" s="45"/>
      <c r="C81" s="48"/>
      <c r="D81" s="46"/>
      <c r="E81" s="49"/>
      <c r="F81" s="50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</row>
    <row r="82" spans="1:84" s="55" customFormat="1">
      <c r="A82" s="31"/>
      <c r="B82" s="45"/>
      <c r="C82" s="48"/>
      <c r="D82" s="46"/>
      <c r="E82" s="49"/>
      <c r="F82" s="50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</row>
    <row r="83" spans="1:84" s="55" customFormat="1">
      <c r="A83" s="31"/>
      <c r="B83" s="45"/>
      <c r="C83" s="48"/>
      <c r="D83" s="46"/>
      <c r="E83" s="49"/>
      <c r="F83" s="50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</row>
    <row r="84" spans="1:84" s="55" customFormat="1">
      <c r="B84" s="51"/>
      <c r="C84" s="52"/>
      <c r="D84" s="53"/>
      <c r="E84" s="27"/>
      <c r="F84" s="54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</row>
    <row r="85" spans="1:84" s="55" customFormat="1">
      <c r="B85" s="51"/>
      <c r="C85" s="52"/>
      <c r="D85" s="53"/>
      <c r="E85" s="27"/>
      <c r="F85" s="54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</row>
    <row r="86" spans="1:84" s="55" customFormat="1">
      <c r="B86" s="51"/>
      <c r="C86" s="52"/>
      <c r="D86" s="53"/>
      <c r="E86" s="27"/>
      <c r="F86" s="54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</row>
    <row r="87" spans="1:84" s="55" customFormat="1">
      <c r="B87" s="51"/>
      <c r="C87" s="52"/>
      <c r="D87" s="53"/>
      <c r="E87" s="27"/>
      <c r="F87" s="54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</row>
    <row r="88" spans="1:84" s="55" customFormat="1">
      <c r="B88" s="51"/>
      <c r="C88" s="52"/>
      <c r="D88" s="53"/>
      <c r="E88" s="27"/>
      <c r="F88" s="54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</row>
    <row r="89" spans="1:84" s="55" customFormat="1">
      <c r="B89" s="51"/>
      <c r="C89" s="52"/>
      <c r="D89" s="53"/>
      <c r="E89" s="27"/>
      <c r="F89" s="54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</row>
    <row r="90" spans="1:84" s="55" customFormat="1">
      <c r="B90" s="51"/>
      <c r="C90" s="52"/>
      <c r="D90" s="53"/>
      <c r="E90" s="27"/>
      <c r="F90" s="54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</row>
    <row r="91" spans="1:84" s="55" customFormat="1">
      <c r="B91" s="51"/>
      <c r="C91" s="52"/>
      <c r="D91" s="53"/>
      <c r="E91" s="27"/>
      <c r="F91" s="54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</row>
    <row r="92" spans="1:84" s="55" customFormat="1">
      <c r="B92" s="51"/>
      <c r="C92" s="52"/>
      <c r="D92" s="53"/>
      <c r="E92" s="27"/>
      <c r="F92" s="54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</row>
    <row r="93" spans="1:84" s="55" customFormat="1">
      <c r="B93" s="51"/>
      <c r="C93" s="52"/>
      <c r="D93" s="53"/>
      <c r="E93" s="27"/>
      <c r="F93" s="54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</row>
    <row r="94" spans="1:84" s="55" customFormat="1">
      <c r="B94" s="51"/>
      <c r="C94" s="52"/>
      <c r="D94" s="53"/>
      <c r="E94" s="27"/>
      <c r="F94" s="54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</row>
    <row r="95" spans="1:84" s="55" customFormat="1">
      <c r="B95" s="51"/>
      <c r="C95" s="52"/>
      <c r="D95" s="53"/>
      <c r="E95" s="27"/>
      <c r="F95" s="54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</row>
    <row r="96" spans="1:84" s="55" customFormat="1">
      <c r="B96" s="51"/>
      <c r="C96" s="52"/>
      <c r="D96" s="53"/>
      <c r="E96" s="27"/>
      <c r="F96" s="54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</row>
    <row r="97" spans="2:84" s="55" customFormat="1">
      <c r="B97" s="51"/>
      <c r="C97" s="52"/>
      <c r="D97" s="53"/>
      <c r="E97" s="27"/>
      <c r="F97" s="54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</row>
    <row r="98" spans="2:84" s="55" customFormat="1">
      <c r="B98" s="51"/>
      <c r="C98" s="52"/>
      <c r="D98" s="53"/>
      <c r="E98" s="27"/>
      <c r="F98" s="54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</row>
    <row r="99" spans="2:84" s="55" customFormat="1">
      <c r="B99" s="51"/>
      <c r="C99" s="52"/>
      <c r="D99" s="53"/>
      <c r="E99" s="27"/>
      <c r="F99" s="54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</row>
    <row r="100" spans="2:84" s="55" customFormat="1">
      <c r="B100" s="51"/>
      <c r="C100" s="52"/>
      <c r="D100" s="53"/>
      <c r="E100" s="27"/>
      <c r="F100" s="54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</row>
    <row r="101" spans="2:84" s="55" customFormat="1">
      <c r="B101" s="51"/>
      <c r="C101" s="52"/>
      <c r="D101" s="53"/>
      <c r="E101" s="27"/>
      <c r="F101" s="54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</row>
    <row r="102" spans="2:84" s="55" customFormat="1">
      <c r="B102" s="51"/>
      <c r="C102" s="52"/>
      <c r="D102" s="53"/>
      <c r="E102" s="27"/>
      <c r="F102" s="54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</row>
    <row r="103" spans="2:84" s="55" customFormat="1">
      <c r="B103" s="51"/>
      <c r="C103" s="52"/>
      <c r="D103" s="53"/>
      <c r="E103" s="27"/>
      <c r="F103" s="54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</row>
    <row r="104" spans="2:84" s="55" customFormat="1">
      <c r="B104" s="51"/>
      <c r="C104" s="52"/>
      <c r="D104" s="53"/>
      <c r="E104" s="27"/>
      <c r="F104" s="54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</row>
    <row r="105" spans="2:84" s="55" customFormat="1">
      <c r="B105" s="51"/>
      <c r="C105" s="52"/>
      <c r="D105" s="53"/>
      <c r="E105" s="27"/>
      <c r="F105" s="54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</row>
    <row r="106" spans="2:84" s="55" customFormat="1">
      <c r="B106" s="51"/>
      <c r="C106" s="52"/>
      <c r="D106" s="53"/>
      <c r="E106" s="27"/>
      <c r="F106" s="54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</row>
    <row r="107" spans="2:84" s="55" customFormat="1">
      <c r="B107" s="51"/>
      <c r="C107" s="52"/>
      <c r="D107" s="53"/>
      <c r="E107" s="27"/>
      <c r="F107" s="54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</row>
    <row r="108" spans="2:84" s="55" customFormat="1">
      <c r="B108" s="51"/>
      <c r="C108" s="52"/>
      <c r="D108" s="53"/>
      <c r="E108" s="27"/>
      <c r="F108" s="54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</row>
  </sheetData>
  <mergeCells count="10">
    <mergeCell ref="A74:G74"/>
    <mergeCell ref="A72:D72"/>
    <mergeCell ref="A37:D37"/>
    <mergeCell ref="A1:F1"/>
    <mergeCell ref="A3:F3"/>
    <mergeCell ref="B5:D5"/>
    <mergeCell ref="B6:D6"/>
    <mergeCell ref="A7:D7"/>
    <mergeCell ref="A13:D13"/>
    <mergeCell ref="A18:D1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71"/>
  <sheetViews>
    <sheetView workbookViewId="0">
      <selection activeCell="Q5" sqref="Q5"/>
    </sheetView>
  </sheetViews>
  <sheetFormatPr defaultColWidth="9.140625" defaultRowHeight="13.5" outlineLevelRow="1"/>
  <cols>
    <col min="1" max="1" width="4.140625" style="31" customWidth="1"/>
    <col min="2" max="2" width="11.28515625" style="45" customWidth="1"/>
    <col min="3" max="3" width="3.42578125" style="48" customWidth="1"/>
    <col min="4" max="4" width="14.85546875" style="46" customWidth="1"/>
    <col min="5" max="5" width="22.140625" style="49" customWidth="1"/>
    <col min="6" max="6" width="18.5703125" style="50" customWidth="1"/>
    <col min="7" max="7" width="21.42578125" style="49" customWidth="1"/>
    <col min="8" max="8" width="21.5703125" style="41" customWidth="1"/>
    <col min="9" max="9" width="9.140625" style="41" customWidth="1"/>
    <col min="10" max="16384" width="9.140625" style="41"/>
  </cols>
  <sheetData>
    <row r="1" spans="1:15" s="56" customFormat="1" ht="17.25">
      <c r="A1" s="207" t="s">
        <v>0</v>
      </c>
      <c r="B1" s="207"/>
      <c r="C1" s="207"/>
      <c r="D1" s="207"/>
      <c r="E1" s="207"/>
      <c r="F1" s="207"/>
      <c r="G1" s="207"/>
    </row>
    <row r="2" spans="1:15" s="56" customFormat="1" ht="17.25">
      <c r="A2" s="57"/>
      <c r="B2" s="57"/>
      <c r="C2" s="57"/>
      <c r="D2" s="57"/>
      <c r="E2" s="57"/>
      <c r="F2" s="57"/>
      <c r="G2" s="57"/>
    </row>
    <row r="3" spans="1:15" s="56" customFormat="1" ht="55.5" customHeight="1">
      <c r="A3" s="208" t="s">
        <v>443</v>
      </c>
      <c r="B3" s="208"/>
      <c r="C3" s="208"/>
      <c r="D3" s="208"/>
      <c r="E3" s="208"/>
      <c r="F3" s="208"/>
      <c r="G3" s="208"/>
    </row>
    <row r="4" spans="1:15" s="56" customFormat="1" ht="12" customHeight="1">
      <c r="A4" s="58"/>
      <c r="B4" s="58"/>
      <c r="C4" s="58"/>
      <c r="D4" s="58"/>
      <c r="E4" s="58"/>
      <c r="F4" s="58"/>
      <c r="G4" s="58"/>
    </row>
    <row r="5" spans="1:15" ht="15" thickBot="1">
      <c r="A5" s="59"/>
      <c r="B5" s="209" t="s">
        <v>271</v>
      </c>
      <c r="C5" s="209"/>
      <c r="D5" s="209"/>
      <c r="F5" s="59"/>
    </row>
    <row r="6" spans="1:15" s="62" customFormat="1" ht="46.9" customHeight="1">
      <c r="A6" s="28" t="s">
        <v>1</v>
      </c>
      <c r="B6" s="202" t="s">
        <v>272</v>
      </c>
      <c r="C6" s="202"/>
      <c r="D6" s="202"/>
      <c r="E6" s="29" t="s">
        <v>269</v>
      </c>
      <c r="F6" s="60" t="s">
        <v>292</v>
      </c>
      <c r="G6" s="61" t="s">
        <v>270</v>
      </c>
    </row>
    <row r="7" spans="1:15" s="31" customFormat="1" ht="30.6" customHeight="1">
      <c r="A7" s="203" t="s">
        <v>275</v>
      </c>
      <c r="B7" s="204"/>
      <c r="C7" s="204"/>
      <c r="D7" s="204"/>
      <c r="E7" s="32">
        <f>+SUM(E8:E19)</f>
        <v>137028524.62309998</v>
      </c>
      <c r="F7" s="32">
        <f>+SUM(F8:F19)</f>
        <v>7194000</v>
      </c>
      <c r="G7" s="33">
        <f>+SUM(G8:G19)</f>
        <v>144222524.62309998</v>
      </c>
      <c r="I7" s="62"/>
      <c r="J7" s="62"/>
      <c r="K7" s="62"/>
      <c r="L7" s="62"/>
      <c r="M7" s="62"/>
      <c r="N7" s="62"/>
      <c r="O7" s="62"/>
    </row>
    <row r="8" spans="1:15" hidden="1" outlineLevel="1">
      <c r="A8" s="34">
        <v>1</v>
      </c>
      <c r="B8" s="35" t="s">
        <v>276</v>
      </c>
      <c r="C8" s="36">
        <v>10</v>
      </c>
      <c r="D8" s="37" t="s">
        <v>370</v>
      </c>
      <c r="E8" s="67">
        <v>4226333.0755000003</v>
      </c>
      <c r="F8" s="67">
        <v>4500000</v>
      </c>
      <c r="G8" s="39">
        <v>8726333.0755000003</v>
      </c>
      <c r="H8" s="40"/>
      <c r="I8" s="62"/>
      <c r="J8" s="62"/>
      <c r="K8" s="62"/>
      <c r="L8" s="62"/>
      <c r="M8" s="62"/>
      <c r="N8" s="62"/>
      <c r="O8" s="62"/>
    </row>
    <row r="9" spans="1:15" hidden="1" outlineLevel="1">
      <c r="A9" s="34">
        <v>2</v>
      </c>
      <c r="B9" s="35" t="s">
        <v>276</v>
      </c>
      <c r="C9" s="36">
        <v>10</v>
      </c>
      <c r="D9" s="37" t="s">
        <v>371</v>
      </c>
      <c r="E9" s="67">
        <v>4642000</v>
      </c>
      <c r="F9" s="67">
        <v>0</v>
      </c>
      <c r="G9" s="39">
        <v>4642000</v>
      </c>
      <c r="I9" s="62"/>
      <c r="J9" s="62"/>
      <c r="K9" s="62"/>
      <c r="L9" s="62"/>
      <c r="M9" s="62"/>
      <c r="N9" s="62"/>
      <c r="O9" s="62"/>
    </row>
    <row r="10" spans="1:15" hidden="1" outlineLevel="1">
      <c r="A10" s="34">
        <v>3</v>
      </c>
      <c r="B10" s="35" t="s">
        <v>276</v>
      </c>
      <c r="C10" s="36">
        <v>10</v>
      </c>
      <c r="D10" s="37" t="s">
        <v>372</v>
      </c>
      <c r="E10" s="67">
        <v>13295212.1779</v>
      </c>
      <c r="F10" s="67">
        <v>23000</v>
      </c>
      <c r="G10" s="39">
        <v>13318212.1779</v>
      </c>
      <c r="I10" s="62"/>
      <c r="J10" s="62"/>
      <c r="K10" s="62"/>
      <c r="L10" s="62"/>
      <c r="M10" s="62"/>
      <c r="N10" s="62"/>
      <c r="O10" s="62"/>
    </row>
    <row r="11" spans="1:15" hidden="1" outlineLevel="1">
      <c r="A11" s="34">
        <v>4</v>
      </c>
      <c r="B11" s="35" t="s">
        <v>276</v>
      </c>
      <c r="C11" s="36" t="s">
        <v>277</v>
      </c>
      <c r="D11" s="37" t="s">
        <v>373</v>
      </c>
      <c r="E11" s="67">
        <v>16006632.273</v>
      </c>
      <c r="F11" s="67">
        <v>2000000</v>
      </c>
      <c r="G11" s="39">
        <v>18006632.273000002</v>
      </c>
      <c r="I11" s="119"/>
      <c r="J11" s="119"/>
      <c r="K11" s="119"/>
      <c r="L11" s="119"/>
      <c r="M11" s="119"/>
      <c r="N11" s="119"/>
      <c r="O11" s="119"/>
    </row>
    <row r="12" spans="1:15" hidden="1" outlineLevel="1">
      <c r="A12" s="34">
        <v>5</v>
      </c>
      <c r="B12" s="35" t="s">
        <v>276</v>
      </c>
      <c r="C12" s="36" t="s">
        <v>277</v>
      </c>
      <c r="D12" s="37" t="s">
        <v>316</v>
      </c>
      <c r="E12" s="67">
        <v>39818409.600000001</v>
      </c>
      <c r="F12" s="67">
        <v>0</v>
      </c>
      <c r="G12" s="39">
        <v>39818409.600000001</v>
      </c>
      <c r="I12" s="119"/>
      <c r="J12" s="119"/>
      <c r="K12" s="119"/>
      <c r="L12" s="119"/>
      <c r="M12" s="119"/>
      <c r="N12" s="119"/>
      <c r="O12" s="119"/>
    </row>
    <row r="13" spans="1:15" hidden="1" outlineLevel="1">
      <c r="A13" s="34">
        <v>6</v>
      </c>
      <c r="B13" s="35" t="s">
        <v>276</v>
      </c>
      <c r="C13" s="36" t="s">
        <v>293</v>
      </c>
      <c r="D13" s="37" t="s">
        <v>294</v>
      </c>
      <c r="E13" s="67">
        <v>1835909.9</v>
      </c>
      <c r="F13" s="67">
        <v>0</v>
      </c>
      <c r="G13" s="39">
        <v>1835909.9</v>
      </c>
      <c r="I13" s="119"/>
      <c r="J13" s="119"/>
      <c r="K13" s="119"/>
      <c r="L13" s="119"/>
      <c r="M13" s="119"/>
      <c r="N13" s="119"/>
      <c r="O13" s="119"/>
    </row>
    <row r="14" spans="1:15" hidden="1" outlineLevel="1">
      <c r="A14" s="34">
        <v>7</v>
      </c>
      <c r="B14" s="35" t="s">
        <v>276</v>
      </c>
      <c r="C14" s="36" t="s">
        <v>293</v>
      </c>
      <c r="D14" s="37" t="s">
        <v>295</v>
      </c>
      <c r="E14" s="67">
        <v>4615000</v>
      </c>
      <c r="F14" s="67">
        <v>0</v>
      </c>
      <c r="G14" s="39">
        <v>4615000</v>
      </c>
      <c r="I14" s="119"/>
      <c r="J14" s="119"/>
      <c r="K14" s="119"/>
      <c r="L14" s="119"/>
      <c r="M14" s="119"/>
      <c r="N14" s="119"/>
      <c r="O14" s="119"/>
    </row>
    <row r="15" spans="1:15" hidden="1" outlineLevel="1">
      <c r="A15" s="34">
        <v>8</v>
      </c>
      <c r="B15" s="35" t="s">
        <v>276</v>
      </c>
      <c r="C15" s="36" t="s">
        <v>293</v>
      </c>
      <c r="D15" s="37" t="s">
        <v>374</v>
      </c>
      <c r="E15" s="67">
        <v>9395526.536700001</v>
      </c>
      <c r="F15" s="67">
        <v>671000</v>
      </c>
      <c r="G15" s="39">
        <v>10066526.536700001</v>
      </c>
      <c r="I15" s="119"/>
      <c r="J15" s="119"/>
      <c r="K15" s="119"/>
      <c r="L15" s="119"/>
      <c r="M15" s="119"/>
      <c r="N15" s="119"/>
      <c r="O15" s="119"/>
    </row>
    <row r="16" spans="1:15" hidden="1" outlineLevel="1">
      <c r="A16" s="34">
        <v>9</v>
      </c>
      <c r="B16" s="35" t="s">
        <v>276</v>
      </c>
      <c r="C16" s="36" t="s">
        <v>293</v>
      </c>
      <c r="D16" s="37" t="s">
        <v>375</v>
      </c>
      <c r="E16" s="67">
        <v>12982227.5</v>
      </c>
      <c r="F16" s="67">
        <v>0</v>
      </c>
      <c r="G16" s="39">
        <v>12982227.5</v>
      </c>
      <c r="I16" s="119"/>
      <c r="J16" s="119"/>
      <c r="K16" s="119"/>
      <c r="L16" s="119"/>
      <c r="M16" s="119"/>
      <c r="N16" s="119"/>
      <c r="O16" s="119"/>
    </row>
    <row r="17" spans="1:15" hidden="1" outlineLevel="1">
      <c r="A17" s="34">
        <v>10</v>
      </c>
      <c r="B17" s="35" t="s">
        <v>276</v>
      </c>
      <c r="C17" s="36" t="s">
        <v>296</v>
      </c>
      <c r="D17" s="37" t="s">
        <v>297</v>
      </c>
      <c r="E17" s="67">
        <v>15561052.65</v>
      </c>
      <c r="F17" s="67">
        <v>0</v>
      </c>
      <c r="G17" s="39">
        <v>15561052.65</v>
      </c>
      <c r="I17" s="119"/>
      <c r="J17" s="119"/>
      <c r="K17" s="119"/>
      <c r="L17" s="119"/>
      <c r="M17" s="119"/>
      <c r="N17" s="119"/>
      <c r="O17" s="119"/>
    </row>
    <row r="18" spans="1:15" hidden="1" outlineLevel="1">
      <c r="A18" s="34">
        <v>11</v>
      </c>
      <c r="B18" s="35" t="s">
        <v>276</v>
      </c>
      <c r="C18" s="36" t="s">
        <v>296</v>
      </c>
      <c r="D18" s="37" t="s">
        <v>354</v>
      </c>
      <c r="E18" s="67">
        <v>1356630.99</v>
      </c>
      <c r="F18" s="67">
        <v>0</v>
      </c>
      <c r="G18" s="39">
        <v>1356630.99</v>
      </c>
      <c r="I18" s="119"/>
      <c r="J18" s="119"/>
      <c r="K18" s="119"/>
      <c r="L18" s="119"/>
      <c r="M18" s="119"/>
      <c r="N18" s="119"/>
      <c r="O18" s="119"/>
    </row>
    <row r="19" spans="1:15" hidden="1" outlineLevel="1">
      <c r="A19" s="34">
        <v>12</v>
      </c>
      <c r="B19" s="35" t="s">
        <v>276</v>
      </c>
      <c r="C19" s="36" t="s">
        <v>352</v>
      </c>
      <c r="D19" s="37" t="s">
        <v>353</v>
      </c>
      <c r="E19" s="67">
        <v>13293589.92</v>
      </c>
      <c r="F19" s="67">
        <v>0</v>
      </c>
      <c r="G19" s="39">
        <v>13293589.92</v>
      </c>
      <c r="I19" s="119"/>
      <c r="J19" s="119"/>
      <c r="K19" s="119"/>
      <c r="L19" s="119"/>
      <c r="M19" s="119"/>
      <c r="N19" s="119"/>
      <c r="O19" s="119"/>
    </row>
    <row r="20" spans="1:15" ht="30" customHeight="1" collapsed="1">
      <c r="A20" s="203" t="s">
        <v>278</v>
      </c>
      <c r="B20" s="204"/>
      <c r="C20" s="204"/>
      <c r="D20" s="204"/>
      <c r="E20" s="32">
        <f>+SUM(E21:E30)</f>
        <v>69278971.214100003</v>
      </c>
      <c r="F20" s="32">
        <f>+SUM(F21:F30)</f>
        <v>127687239</v>
      </c>
      <c r="G20" s="33">
        <f>+SUM(G21:G30)</f>
        <v>196966210.2141</v>
      </c>
      <c r="I20" s="119"/>
      <c r="J20" s="119"/>
      <c r="K20" s="119"/>
      <c r="L20" s="119"/>
      <c r="M20" s="119"/>
      <c r="N20" s="119"/>
      <c r="O20" s="119"/>
    </row>
    <row r="21" spans="1:15" hidden="1" outlineLevel="1">
      <c r="A21" s="34">
        <v>1</v>
      </c>
      <c r="B21" s="35" t="s">
        <v>279</v>
      </c>
      <c r="C21" s="65" t="s">
        <v>281</v>
      </c>
      <c r="D21" s="66" t="s">
        <v>356</v>
      </c>
      <c r="E21" s="67">
        <v>12883278.105</v>
      </c>
      <c r="F21" s="67">
        <v>0</v>
      </c>
      <c r="G21" s="39">
        <v>12883278.105</v>
      </c>
      <c r="I21" s="62"/>
      <c r="J21" s="62"/>
      <c r="K21" s="62"/>
      <c r="L21" s="62"/>
      <c r="M21" s="62"/>
      <c r="N21" s="62"/>
      <c r="O21" s="62"/>
    </row>
    <row r="22" spans="1:15" hidden="1" outlineLevel="1">
      <c r="A22" s="34">
        <v>2</v>
      </c>
      <c r="B22" s="35" t="s">
        <v>279</v>
      </c>
      <c r="C22" s="65" t="s">
        <v>281</v>
      </c>
      <c r="D22" s="66" t="s">
        <v>366</v>
      </c>
      <c r="E22" s="67">
        <v>2788467.5</v>
      </c>
      <c r="F22" s="67">
        <v>85799000</v>
      </c>
      <c r="G22" s="39">
        <v>88587467.5</v>
      </c>
      <c r="I22" s="62"/>
      <c r="J22" s="62"/>
      <c r="K22" s="62"/>
      <c r="L22" s="62"/>
      <c r="M22" s="62"/>
      <c r="N22" s="62"/>
      <c r="O22" s="62"/>
    </row>
    <row r="23" spans="1:15" hidden="1" outlineLevel="1">
      <c r="A23" s="34">
        <v>3</v>
      </c>
      <c r="B23" s="35" t="s">
        <v>279</v>
      </c>
      <c r="C23" s="65" t="s">
        <v>281</v>
      </c>
      <c r="D23" s="66" t="s">
        <v>318</v>
      </c>
      <c r="E23" s="67">
        <v>11456801.820700001</v>
      </c>
      <c r="F23" s="67">
        <v>6843839</v>
      </c>
      <c r="G23" s="39">
        <v>18300640.820700001</v>
      </c>
      <c r="I23" s="119"/>
      <c r="J23" s="119"/>
      <c r="K23" s="119"/>
      <c r="L23" s="119"/>
      <c r="M23" s="119"/>
      <c r="N23" s="119"/>
      <c r="O23" s="119"/>
    </row>
    <row r="24" spans="1:15" hidden="1" outlineLevel="1">
      <c r="A24" s="34">
        <v>4</v>
      </c>
      <c r="B24" s="35" t="s">
        <v>279</v>
      </c>
      <c r="C24" s="65" t="s">
        <v>281</v>
      </c>
      <c r="D24" s="66" t="s">
        <v>401</v>
      </c>
      <c r="E24" s="67">
        <v>2217927.1800000002</v>
      </c>
      <c r="F24" s="67">
        <v>0</v>
      </c>
      <c r="G24" s="39">
        <v>2217927.1800000002</v>
      </c>
      <c r="I24" s="119"/>
      <c r="J24" s="119"/>
      <c r="K24" s="119"/>
      <c r="L24" s="119"/>
      <c r="M24" s="119"/>
      <c r="N24" s="119"/>
      <c r="O24" s="119"/>
    </row>
    <row r="25" spans="1:15" hidden="1" outlineLevel="1">
      <c r="A25" s="34">
        <v>5</v>
      </c>
      <c r="B25" s="35" t="s">
        <v>279</v>
      </c>
      <c r="C25" s="65">
        <v>60</v>
      </c>
      <c r="D25" s="66" t="s">
        <v>368</v>
      </c>
      <c r="E25" s="67">
        <v>4516052.12</v>
      </c>
      <c r="F25" s="67">
        <v>1000000</v>
      </c>
      <c r="G25" s="39">
        <v>5516052.1200000001</v>
      </c>
      <c r="I25" s="119"/>
      <c r="J25" s="119"/>
      <c r="K25" s="119"/>
      <c r="L25" s="119"/>
      <c r="M25" s="119"/>
      <c r="N25" s="119"/>
      <c r="O25" s="119"/>
    </row>
    <row r="26" spans="1:15" hidden="1" outlineLevel="1">
      <c r="A26" s="34">
        <v>6</v>
      </c>
      <c r="B26" s="35" t="s">
        <v>279</v>
      </c>
      <c r="C26" s="65" t="s">
        <v>280</v>
      </c>
      <c r="D26" s="66" t="s">
        <v>369</v>
      </c>
      <c r="E26" s="67">
        <v>7163736.698400002</v>
      </c>
      <c r="F26" s="67">
        <v>2500000</v>
      </c>
      <c r="G26" s="39">
        <v>9663736.698400002</v>
      </c>
      <c r="I26" s="119"/>
      <c r="J26" s="119"/>
      <c r="K26" s="119"/>
      <c r="L26" s="119"/>
      <c r="M26" s="119"/>
      <c r="N26" s="119"/>
      <c r="O26" s="119"/>
    </row>
    <row r="27" spans="1:15" hidden="1" outlineLevel="1">
      <c r="A27" s="34">
        <v>7</v>
      </c>
      <c r="B27" s="35" t="s">
        <v>279</v>
      </c>
      <c r="C27" s="65">
        <v>60</v>
      </c>
      <c r="D27" s="66" t="s">
        <v>367</v>
      </c>
      <c r="E27" s="67">
        <v>1181776</v>
      </c>
      <c r="F27" s="67">
        <v>29544400</v>
      </c>
      <c r="G27" s="39">
        <v>30726176</v>
      </c>
      <c r="I27" s="119"/>
      <c r="J27" s="119"/>
      <c r="K27" s="119"/>
      <c r="L27" s="119"/>
      <c r="M27" s="119"/>
      <c r="N27" s="119"/>
      <c r="O27" s="119"/>
    </row>
    <row r="28" spans="1:15" hidden="1" outlineLevel="1">
      <c r="A28" s="34">
        <v>8</v>
      </c>
      <c r="B28" s="35" t="s">
        <v>279</v>
      </c>
      <c r="C28" s="65" t="s">
        <v>280</v>
      </c>
      <c r="D28" s="66" t="s">
        <v>317</v>
      </c>
      <c r="E28" s="67">
        <v>10726695.92</v>
      </c>
      <c r="F28" s="67">
        <v>2000000</v>
      </c>
      <c r="G28" s="39">
        <v>12726695.92</v>
      </c>
      <c r="I28" s="159"/>
      <c r="J28" s="159"/>
      <c r="K28" s="159"/>
      <c r="L28" s="159"/>
      <c r="M28" s="159"/>
      <c r="N28" s="159"/>
      <c r="O28" s="159"/>
    </row>
    <row r="29" spans="1:15" hidden="1" outlineLevel="1">
      <c r="A29" s="34">
        <v>9</v>
      </c>
      <c r="B29" s="35" t="s">
        <v>279</v>
      </c>
      <c r="C29" s="65" t="s">
        <v>280</v>
      </c>
      <c r="D29" s="66" t="s">
        <v>355</v>
      </c>
      <c r="E29" s="67">
        <v>13651034.93</v>
      </c>
      <c r="F29" s="67">
        <v>0</v>
      </c>
      <c r="G29" s="39">
        <v>13651034.93</v>
      </c>
      <c r="I29" s="159"/>
      <c r="J29" s="159"/>
      <c r="K29" s="159"/>
      <c r="L29" s="159"/>
      <c r="M29" s="159"/>
      <c r="N29" s="159"/>
      <c r="O29" s="159"/>
    </row>
    <row r="30" spans="1:15" hidden="1" outlineLevel="1">
      <c r="A30" s="34">
        <v>10</v>
      </c>
      <c r="B30" s="35" t="s">
        <v>279</v>
      </c>
      <c r="C30" s="65" t="s">
        <v>280</v>
      </c>
      <c r="D30" s="66" t="s">
        <v>402</v>
      </c>
      <c r="E30" s="67">
        <v>2693200.94</v>
      </c>
      <c r="F30" s="67">
        <v>0</v>
      </c>
      <c r="G30" s="39">
        <v>2693200.94</v>
      </c>
      <c r="I30" s="119"/>
      <c r="J30" s="119"/>
      <c r="K30" s="119"/>
      <c r="L30" s="119"/>
      <c r="M30" s="119"/>
      <c r="N30" s="119"/>
      <c r="O30" s="119"/>
    </row>
    <row r="31" spans="1:15" ht="30" customHeight="1" collapsed="1">
      <c r="A31" s="203" t="s">
        <v>282</v>
      </c>
      <c r="B31" s="204"/>
      <c r="C31" s="204"/>
      <c r="D31" s="204"/>
      <c r="E31" s="32">
        <f>+SUM(E32:E43)</f>
        <v>12962646.404700004</v>
      </c>
      <c r="F31" s="32">
        <f>+SUM(F32:F43)</f>
        <v>146723692.59529999</v>
      </c>
      <c r="G31" s="33">
        <f>+SUM(G32:G43)</f>
        <v>159686339</v>
      </c>
      <c r="I31" s="119"/>
      <c r="J31" s="119"/>
      <c r="K31" s="119"/>
      <c r="L31" s="119"/>
      <c r="M31" s="119"/>
      <c r="N31" s="119"/>
      <c r="O31" s="119"/>
    </row>
    <row r="32" spans="1:15" hidden="1" outlineLevel="1">
      <c r="A32" s="63">
        <v>1</v>
      </c>
      <c r="B32" s="64" t="s">
        <v>283</v>
      </c>
      <c r="C32" s="65">
        <v>52</v>
      </c>
      <c r="D32" s="68" t="s">
        <v>357</v>
      </c>
      <c r="E32" s="67">
        <v>1661731.4726000023</v>
      </c>
      <c r="F32" s="67">
        <v>15708711.527399998</v>
      </c>
      <c r="G32" s="39">
        <v>17370443</v>
      </c>
      <c r="I32" s="62"/>
      <c r="J32" s="62"/>
      <c r="K32" s="62"/>
      <c r="L32" s="62"/>
      <c r="M32" s="62"/>
      <c r="N32" s="62"/>
      <c r="O32" s="62"/>
    </row>
    <row r="33" spans="1:7" hidden="1" outlineLevel="1">
      <c r="A33" s="34">
        <v>2</v>
      </c>
      <c r="B33" s="35" t="s">
        <v>283</v>
      </c>
      <c r="C33" s="36">
        <v>52</v>
      </c>
      <c r="D33" s="42" t="s">
        <v>319</v>
      </c>
      <c r="E33" s="67">
        <v>1207774.9349000016</v>
      </c>
      <c r="F33" s="67">
        <v>12659821.065099999</v>
      </c>
      <c r="G33" s="39">
        <v>13867596</v>
      </c>
    </row>
    <row r="34" spans="1:7" hidden="1" outlineLevel="1">
      <c r="A34" s="63">
        <v>3</v>
      </c>
      <c r="B34" s="35" t="s">
        <v>283</v>
      </c>
      <c r="C34" s="36">
        <v>52</v>
      </c>
      <c r="D34" s="37" t="s">
        <v>320</v>
      </c>
      <c r="E34" s="67">
        <v>1293867.1580000001</v>
      </c>
      <c r="F34" s="67">
        <v>14482373.842</v>
      </c>
      <c r="G34" s="39">
        <v>15776241</v>
      </c>
    </row>
    <row r="35" spans="1:7" hidden="1" outlineLevel="1">
      <c r="A35" s="34">
        <v>4</v>
      </c>
      <c r="B35" s="35" t="s">
        <v>283</v>
      </c>
      <c r="C35" s="36">
        <v>52</v>
      </c>
      <c r="D35" s="37" t="s">
        <v>321</v>
      </c>
      <c r="E35" s="67">
        <v>1247118.6850999985</v>
      </c>
      <c r="F35" s="67">
        <v>11850428.314900002</v>
      </c>
      <c r="G35" s="39">
        <v>13097547</v>
      </c>
    </row>
    <row r="36" spans="1:7" hidden="1" outlineLevel="1">
      <c r="A36" s="63">
        <v>5</v>
      </c>
      <c r="B36" s="35" t="s">
        <v>283</v>
      </c>
      <c r="C36" s="36">
        <v>52</v>
      </c>
      <c r="D36" s="37">
        <v>309243</v>
      </c>
      <c r="E36" s="67">
        <v>446650.54319999978</v>
      </c>
      <c r="F36" s="67">
        <v>8274431.4567999998</v>
      </c>
      <c r="G36" s="39">
        <v>8721082</v>
      </c>
    </row>
    <row r="37" spans="1:7" hidden="1" outlineLevel="1">
      <c r="A37" s="34">
        <v>6</v>
      </c>
      <c r="B37" s="35" t="s">
        <v>283</v>
      </c>
      <c r="C37" s="36">
        <v>52</v>
      </c>
      <c r="D37" s="37" t="s">
        <v>358</v>
      </c>
      <c r="E37" s="67">
        <v>1144474.0560999985</v>
      </c>
      <c r="F37" s="67">
        <v>11996640.943900002</v>
      </c>
      <c r="G37" s="39">
        <v>13141115</v>
      </c>
    </row>
    <row r="38" spans="1:7" hidden="1" outlineLevel="1">
      <c r="A38" s="63">
        <v>7</v>
      </c>
      <c r="B38" s="35" t="s">
        <v>283</v>
      </c>
      <c r="C38" s="36">
        <v>52</v>
      </c>
      <c r="D38" s="37" t="s">
        <v>359</v>
      </c>
      <c r="E38" s="67">
        <v>1049868.8334000015</v>
      </c>
      <c r="F38" s="67">
        <v>13357330.166599998</v>
      </c>
      <c r="G38" s="39">
        <v>14407199</v>
      </c>
    </row>
    <row r="39" spans="1:7" hidden="1" outlineLevel="1">
      <c r="A39" s="34">
        <v>8</v>
      </c>
      <c r="B39" s="35" t="s">
        <v>283</v>
      </c>
      <c r="C39" s="36">
        <v>52</v>
      </c>
      <c r="D39" s="37" t="s">
        <v>410</v>
      </c>
      <c r="E39" s="67">
        <v>879563.68949999998</v>
      </c>
      <c r="F39" s="67">
        <v>9250179.3104999997</v>
      </c>
      <c r="G39" s="39">
        <v>10129743</v>
      </c>
    </row>
    <row r="40" spans="1:7" hidden="1" outlineLevel="1">
      <c r="A40" s="63">
        <v>9</v>
      </c>
      <c r="B40" s="35" t="s">
        <v>283</v>
      </c>
      <c r="C40" s="36">
        <v>52</v>
      </c>
      <c r="D40" s="37" t="s">
        <v>437</v>
      </c>
      <c r="E40" s="67">
        <v>884219.10889999964</v>
      </c>
      <c r="F40" s="67">
        <v>9166594.8911000006</v>
      </c>
      <c r="G40" s="39">
        <v>10050814</v>
      </c>
    </row>
    <row r="41" spans="1:7" hidden="1" outlineLevel="1">
      <c r="A41" s="63">
        <v>10</v>
      </c>
      <c r="B41" s="35" t="s">
        <v>283</v>
      </c>
      <c r="C41" s="36">
        <v>52</v>
      </c>
      <c r="D41" s="37" t="s">
        <v>407</v>
      </c>
      <c r="E41" s="67">
        <v>1148650.7345</v>
      </c>
      <c r="F41" s="67">
        <v>13003690.2655</v>
      </c>
      <c r="G41" s="39">
        <v>14152341</v>
      </c>
    </row>
    <row r="42" spans="1:7" hidden="1" outlineLevel="1">
      <c r="A42" s="34">
        <v>11</v>
      </c>
      <c r="B42" s="35" t="s">
        <v>283</v>
      </c>
      <c r="C42" s="36">
        <v>52</v>
      </c>
      <c r="D42" s="37" t="s">
        <v>408</v>
      </c>
      <c r="E42" s="67">
        <v>975275.83079999918</v>
      </c>
      <c r="F42" s="67">
        <v>12242416.169200001</v>
      </c>
      <c r="G42" s="39">
        <v>13217692</v>
      </c>
    </row>
    <row r="43" spans="1:7" hidden="1" outlineLevel="1">
      <c r="A43" s="63">
        <v>12</v>
      </c>
      <c r="B43" s="35" t="s">
        <v>283</v>
      </c>
      <c r="C43" s="36">
        <v>52</v>
      </c>
      <c r="D43" s="37" t="s">
        <v>412</v>
      </c>
      <c r="E43" s="67">
        <v>1023451.3577000007</v>
      </c>
      <c r="F43" s="67">
        <v>14731074.642299999</v>
      </c>
      <c r="G43" s="39">
        <v>15754526</v>
      </c>
    </row>
    <row r="44" spans="1:7" ht="32.25" customHeight="1" collapsed="1">
      <c r="A44" s="203" t="s">
        <v>284</v>
      </c>
      <c r="B44" s="204"/>
      <c r="C44" s="204"/>
      <c r="D44" s="204"/>
      <c r="E44" s="32">
        <f>+SUM(E45:E120)</f>
        <v>571295.08380000014</v>
      </c>
      <c r="F44" s="32">
        <f>+SUM(F45:F120)</f>
        <v>3616298</v>
      </c>
      <c r="G44" s="33">
        <f>+SUM(G45:G120)</f>
        <v>4187593.0837999997</v>
      </c>
    </row>
    <row r="45" spans="1:7" hidden="1" outlineLevel="1">
      <c r="A45" s="63">
        <v>1</v>
      </c>
      <c r="B45" s="64" t="s">
        <v>285</v>
      </c>
      <c r="C45" s="36">
        <v>12</v>
      </c>
      <c r="D45" s="68" t="s">
        <v>300</v>
      </c>
      <c r="E45" s="67">
        <v>22913.904999999999</v>
      </c>
      <c r="F45" s="67">
        <v>252224</v>
      </c>
      <c r="G45" s="39">
        <v>275137.90500000003</v>
      </c>
    </row>
    <row r="46" spans="1:7" hidden="1" outlineLevel="1">
      <c r="A46" s="34">
        <v>2</v>
      </c>
      <c r="B46" s="35" t="s">
        <v>285</v>
      </c>
      <c r="C46" s="36">
        <v>12</v>
      </c>
      <c r="D46" s="42" t="s">
        <v>301</v>
      </c>
      <c r="E46" s="67">
        <v>6819.96</v>
      </c>
      <c r="F46" s="67">
        <v>148260</v>
      </c>
      <c r="G46" s="39">
        <v>155079.96</v>
      </c>
    </row>
    <row r="47" spans="1:7" hidden="1" outlineLevel="1">
      <c r="A47" s="63">
        <v>3</v>
      </c>
      <c r="B47" s="35" t="s">
        <v>285</v>
      </c>
      <c r="C47" s="36">
        <v>12</v>
      </c>
      <c r="D47" s="42" t="s">
        <v>302</v>
      </c>
      <c r="E47" s="67">
        <v>2392.6439999999998</v>
      </c>
      <c r="F47" s="67">
        <v>34676</v>
      </c>
      <c r="G47" s="39">
        <v>37068.644</v>
      </c>
    </row>
    <row r="48" spans="1:7" hidden="1" outlineLevel="1">
      <c r="A48" s="34">
        <v>4</v>
      </c>
      <c r="B48" s="35" t="s">
        <v>285</v>
      </c>
      <c r="C48" s="36">
        <v>12</v>
      </c>
      <c r="D48" s="42" t="s">
        <v>303</v>
      </c>
      <c r="E48" s="67">
        <v>1945.35</v>
      </c>
      <c r="F48" s="67">
        <v>86460</v>
      </c>
      <c r="G48" s="39">
        <v>88405.35</v>
      </c>
    </row>
    <row r="49" spans="1:7" hidden="1" outlineLevel="1">
      <c r="A49" s="63">
        <v>5</v>
      </c>
      <c r="B49" s="35" t="s">
        <v>285</v>
      </c>
      <c r="C49" s="36" t="s">
        <v>304</v>
      </c>
      <c r="D49" s="42" t="s">
        <v>305</v>
      </c>
      <c r="E49" s="67">
        <v>13494.370199999999</v>
      </c>
      <c r="F49" s="67">
        <v>188943</v>
      </c>
      <c r="G49" s="39">
        <v>202437.3702</v>
      </c>
    </row>
    <row r="50" spans="1:7" hidden="1" outlineLevel="1">
      <c r="A50" s="34">
        <v>6</v>
      </c>
      <c r="B50" s="35" t="s">
        <v>285</v>
      </c>
      <c r="C50" s="36" t="s">
        <v>304</v>
      </c>
      <c r="D50" s="42" t="s">
        <v>306</v>
      </c>
      <c r="E50" s="67">
        <v>1687.05</v>
      </c>
      <c r="F50" s="67">
        <v>36675</v>
      </c>
      <c r="G50" s="39">
        <v>38362.050000000003</v>
      </c>
    </row>
    <row r="51" spans="1:7" hidden="1" outlineLevel="1">
      <c r="A51" s="63">
        <v>7</v>
      </c>
      <c r="B51" s="35" t="s">
        <v>285</v>
      </c>
      <c r="C51" s="36" t="s">
        <v>304</v>
      </c>
      <c r="D51" s="42" t="s">
        <v>307</v>
      </c>
      <c r="E51" s="67">
        <v>15316.208899999998</v>
      </c>
      <c r="F51" s="67">
        <v>221781</v>
      </c>
      <c r="G51" s="39">
        <v>237097.2089</v>
      </c>
    </row>
    <row r="52" spans="1:7" hidden="1" outlineLevel="1">
      <c r="A52" s="34">
        <v>8</v>
      </c>
      <c r="B52" s="35" t="s">
        <v>285</v>
      </c>
      <c r="C52" s="36" t="s">
        <v>304</v>
      </c>
      <c r="D52" s="42" t="s">
        <v>308</v>
      </c>
      <c r="E52" s="67">
        <v>1751.7260000000001</v>
      </c>
      <c r="F52" s="67">
        <v>76162</v>
      </c>
      <c r="G52" s="39">
        <v>77913.725999999995</v>
      </c>
    </row>
    <row r="53" spans="1:7" hidden="1" outlineLevel="1">
      <c r="A53" s="63">
        <v>9</v>
      </c>
      <c r="B53" s="35" t="s">
        <v>285</v>
      </c>
      <c r="C53" s="36" t="s">
        <v>304</v>
      </c>
      <c r="D53" s="42" t="s">
        <v>289</v>
      </c>
      <c r="E53" s="67">
        <v>15852.317600000002</v>
      </c>
      <c r="F53" s="67">
        <v>187404</v>
      </c>
      <c r="G53" s="39">
        <v>203256.31760000001</v>
      </c>
    </row>
    <row r="54" spans="1:7" hidden="1" outlineLevel="1">
      <c r="A54" s="34">
        <v>10</v>
      </c>
      <c r="B54" s="35" t="s">
        <v>285</v>
      </c>
      <c r="C54" s="36" t="s">
        <v>304</v>
      </c>
      <c r="D54" s="42" t="s">
        <v>290</v>
      </c>
      <c r="E54" s="67">
        <v>23451.035199999998</v>
      </c>
      <c r="F54" s="67">
        <v>45500</v>
      </c>
      <c r="G54" s="39">
        <v>68951.035199999998</v>
      </c>
    </row>
    <row r="55" spans="1:7" hidden="1" outlineLevel="1">
      <c r="A55" s="63">
        <v>11</v>
      </c>
      <c r="B55" s="35" t="s">
        <v>285</v>
      </c>
      <c r="C55" s="36" t="s">
        <v>299</v>
      </c>
      <c r="D55" s="42" t="s">
        <v>287</v>
      </c>
      <c r="E55" s="67">
        <v>908.5</v>
      </c>
      <c r="F55" s="67">
        <v>39500</v>
      </c>
      <c r="G55" s="39">
        <v>40408.5</v>
      </c>
    </row>
    <row r="56" spans="1:7" hidden="1" outlineLevel="1">
      <c r="A56" s="34">
        <v>12</v>
      </c>
      <c r="B56" s="35" t="s">
        <v>285</v>
      </c>
      <c r="C56" s="36" t="s">
        <v>299</v>
      </c>
      <c r="D56" s="42" t="s">
        <v>288</v>
      </c>
      <c r="E56" s="67">
        <v>623.07000000000005</v>
      </c>
      <c r="F56" s="67">
        <v>27090</v>
      </c>
      <c r="G56" s="39">
        <v>27713.07</v>
      </c>
    </row>
    <row r="57" spans="1:7" hidden="1" outlineLevel="1">
      <c r="A57" s="63">
        <v>13</v>
      </c>
      <c r="B57" s="35" t="s">
        <v>285</v>
      </c>
      <c r="C57" s="36" t="s">
        <v>304</v>
      </c>
      <c r="D57" s="42" t="s">
        <v>291</v>
      </c>
      <c r="E57" s="67">
        <v>10791.240199999998</v>
      </c>
      <c r="F57" s="67">
        <v>12300</v>
      </c>
      <c r="G57" s="39">
        <v>23091.2402</v>
      </c>
    </row>
    <row r="58" spans="1:7" hidden="1" outlineLevel="1">
      <c r="A58" s="34">
        <v>14</v>
      </c>
      <c r="B58" s="35" t="s">
        <v>285</v>
      </c>
      <c r="C58" s="36" t="s">
        <v>299</v>
      </c>
      <c r="D58" s="42" t="s">
        <v>330</v>
      </c>
      <c r="E58" s="67">
        <v>354.2</v>
      </c>
      <c r="F58" s="67">
        <v>7700</v>
      </c>
      <c r="G58" s="39">
        <v>8054.2</v>
      </c>
    </row>
    <row r="59" spans="1:7" hidden="1" outlineLevel="1">
      <c r="A59" s="63">
        <v>15</v>
      </c>
      <c r="B59" s="35" t="s">
        <v>285</v>
      </c>
      <c r="C59" s="36" t="s">
        <v>304</v>
      </c>
      <c r="D59" s="42" t="s">
        <v>331</v>
      </c>
      <c r="E59" s="67">
        <v>6897.95</v>
      </c>
      <c r="F59" s="67">
        <v>6000</v>
      </c>
      <c r="G59" s="39">
        <v>12897.95</v>
      </c>
    </row>
    <row r="60" spans="1:7" hidden="1" outlineLevel="1">
      <c r="A60" s="34">
        <v>16</v>
      </c>
      <c r="B60" s="35" t="s">
        <v>285</v>
      </c>
      <c r="C60" s="36" t="s">
        <v>299</v>
      </c>
      <c r="D60" s="42" t="s">
        <v>332</v>
      </c>
      <c r="E60" s="67">
        <v>437</v>
      </c>
      <c r="F60" s="67">
        <v>9500</v>
      </c>
      <c r="G60" s="39">
        <v>9937</v>
      </c>
    </row>
    <row r="61" spans="1:7" hidden="1" outlineLevel="1">
      <c r="A61" s="63">
        <v>17</v>
      </c>
      <c r="B61" s="35" t="s">
        <v>285</v>
      </c>
      <c r="C61" s="36" t="s">
        <v>304</v>
      </c>
      <c r="D61" s="42" t="s">
        <v>333</v>
      </c>
      <c r="E61" s="67">
        <v>9382.7226999999984</v>
      </c>
      <c r="F61" s="67">
        <v>8186</v>
      </c>
      <c r="G61" s="39">
        <v>17568.722699999998</v>
      </c>
    </row>
    <row r="62" spans="1:7" hidden="1" outlineLevel="1">
      <c r="A62" s="34">
        <v>18</v>
      </c>
      <c r="B62" s="35" t="s">
        <v>285</v>
      </c>
      <c r="C62" s="36" t="s">
        <v>299</v>
      </c>
      <c r="D62" s="42" t="s">
        <v>334</v>
      </c>
      <c r="E62" s="67">
        <v>6550.86</v>
      </c>
      <c r="F62" s="67">
        <v>94940</v>
      </c>
      <c r="G62" s="39">
        <v>101490.86</v>
      </c>
    </row>
    <row r="63" spans="1:7" hidden="1" outlineLevel="1">
      <c r="A63" s="63">
        <v>19</v>
      </c>
      <c r="B63" s="35" t="s">
        <v>285</v>
      </c>
      <c r="C63" s="36" t="s">
        <v>304</v>
      </c>
      <c r="D63" s="42" t="s">
        <v>335</v>
      </c>
      <c r="E63" s="67">
        <v>18691.82</v>
      </c>
      <c r="F63" s="67">
        <v>42300</v>
      </c>
      <c r="G63" s="39">
        <v>60991.82</v>
      </c>
    </row>
    <row r="64" spans="1:7" hidden="1" outlineLevel="1">
      <c r="A64" s="34">
        <v>20</v>
      </c>
      <c r="B64" s="35" t="s">
        <v>285</v>
      </c>
      <c r="C64" s="36" t="s">
        <v>299</v>
      </c>
      <c r="D64" s="42" t="s">
        <v>336</v>
      </c>
      <c r="E64" s="67">
        <v>2628.9</v>
      </c>
      <c r="F64" s="67">
        <v>38100</v>
      </c>
      <c r="G64" s="39">
        <v>40728.9</v>
      </c>
    </row>
    <row r="65" spans="1:7" hidden="1" outlineLevel="1">
      <c r="A65" s="63">
        <v>21</v>
      </c>
      <c r="B65" s="35" t="s">
        <v>285</v>
      </c>
      <c r="C65" s="36" t="s">
        <v>304</v>
      </c>
      <c r="D65" s="42" t="s">
        <v>337</v>
      </c>
      <c r="E65" s="67">
        <v>12664.26</v>
      </c>
      <c r="F65" s="67">
        <v>20250</v>
      </c>
      <c r="G65" s="39">
        <v>32914.26</v>
      </c>
    </row>
    <row r="66" spans="1:7" hidden="1" outlineLevel="1">
      <c r="A66" s="34">
        <v>22</v>
      </c>
      <c r="B66" s="35" t="s">
        <v>285</v>
      </c>
      <c r="C66" s="36" t="s">
        <v>299</v>
      </c>
      <c r="D66" s="42" t="s">
        <v>338</v>
      </c>
      <c r="E66" s="67">
        <v>1012</v>
      </c>
      <c r="F66" s="67">
        <v>11000</v>
      </c>
      <c r="G66" s="39">
        <v>12012</v>
      </c>
    </row>
    <row r="67" spans="1:7" hidden="1" outlineLevel="1">
      <c r="A67" s="63">
        <v>23</v>
      </c>
      <c r="B67" s="35" t="s">
        <v>285</v>
      </c>
      <c r="C67" s="36" t="s">
        <v>304</v>
      </c>
      <c r="D67" s="42" t="s">
        <v>339</v>
      </c>
      <c r="E67" s="67">
        <v>8740.0951999999997</v>
      </c>
      <c r="F67" s="67">
        <v>0</v>
      </c>
      <c r="G67" s="39">
        <v>8740.0951999999997</v>
      </c>
    </row>
    <row r="68" spans="1:7" hidden="1" outlineLevel="1">
      <c r="A68" s="34">
        <v>24</v>
      </c>
      <c r="B68" s="35" t="s">
        <v>285</v>
      </c>
      <c r="C68" s="36" t="s">
        <v>299</v>
      </c>
      <c r="D68" s="42" t="s">
        <v>340</v>
      </c>
      <c r="E68" s="67">
        <v>1564</v>
      </c>
      <c r="F68" s="67">
        <v>17000</v>
      </c>
      <c r="G68" s="39">
        <v>18564</v>
      </c>
    </row>
    <row r="69" spans="1:7" hidden="1" outlineLevel="1">
      <c r="A69" s="63">
        <v>25</v>
      </c>
      <c r="B69" s="35" t="s">
        <v>285</v>
      </c>
      <c r="C69" s="36" t="s">
        <v>304</v>
      </c>
      <c r="D69" s="42" t="s">
        <v>322</v>
      </c>
      <c r="E69" s="67">
        <v>16191.23</v>
      </c>
      <c r="F69" s="67">
        <v>0</v>
      </c>
      <c r="G69" s="39">
        <v>16191.23</v>
      </c>
    </row>
    <row r="70" spans="1:7" hidden="1" outlineLevel="1">
      <c r="A70" s="34">
        <v>26</v>
      </c>
      <c r="B70" s="35" t="s">
        <v>285</v>
      </c>
      <c r="C70" s="36" t="s">
        <v>299</v>
      </c>
      <c r="D70" s="42" t="s">
        <v>323</v>
      </c>
      <c r="E70" s="67">
        <v>2987.24</v>
      </c>
      <c r="F70" s="67">
        <v>32470</v>
      </c>
      <c r="G70" s="39">
        <v>35457.24</v>
      </c>
    </row>
    <row r="71" spans="1:7" hidden="1" outlineLevel="1">
      <c r="A71" s="63">
        <v>27</v>
      </c>
      <c r="B71" s="35" t="s">
        <v>285</v>
      </c>
      <c r="C71" s="36" t="s">
        <v>304</v>
      </c>
      <c r="D71" s="42" t="s">
        <v>324</v>
      </c>
      <c r="E71" s="67">
        <v>9953.4351999999999</v>
      </c>
      <c r="F71" s="67">
        <v>0</v>
      </c>
      <c r="G71" s="39">
        <v>9953.4351999999999</v>
      </c>
    </row>
    <row r="72" spans="1:7" hidden="1" outlineLevel="1">
      <c r="A72" s="34">
        <v>28</v>
      </c>
      <c r="B72" s="35" t="s">
        <v>285</v>
      </c>
      <c r="C72" s="36" t="s">
        <v>298</v>
      </c>
      <c r="D72" s="42" t="s">
        <v>328</v>
      </c>
      <c r="E72" s="67">
        <v>2866.68</v>
      </c>
      <c r="F72" s="67">
        <v>63704</v>
      </c>
      <c r="G72" s="39">
        <v>66570.679999999993</v>
      </c>
    </row>
    <row r="73" spans="1:7" hidden="1" outlineLevel="1">
      <c r="A73" s="63">
        <v>29</v>
      </c>
      <c r="B73" s="35" t="s">
        <v>285</v>
      </c>
      <c r="C73" s="36" t="s">
        <v>299</v>
      </c>
      <c r="D73" s="42" t="s">
        <v>360</v>
      </c>
      <c r="E73" s="67">
        <v>23534.75</v>
      </c>
      <c r="F73" s="67">
        <v>0</v>
      </c>
      <c r="G73" s="39">
        <v>23534.75</v>
      </c>
    </row>
    <row r="74" spans="1:7" hidden="1" outlineLevel="1">
      <c r="A74" s="34">
        <v>30</v>
      </c>
      <c r="B74" s="35" t="s">
        <v>285</v>
      </c>
      <c r="C74" s="36" t="s">
        <v>304</v>
      </c>
      <c r="D74" s="42" t="s">
        <v>329</v>
      </c>
      <c r="E74" s="67">
        <v>3233.5625</v>
      </c>
      <c r="F74" s="67">
        <v>0</v>
      </c>
      <c r="G74" s="39">
        <v>3233.5625</v>
      </c>
    </row>
    <row r="75" spans="1:7" hidden="1" outlineLevel="1">
      <c r="A75" s="63">
        <v>31</v>
      </c>
      <c r="B75" s="35" t="s">
        <v>285</v>
      </c>
      <c r="C75" s="36" t="s">
        <v>298</v>
      </c>
      <c r="D75" s="42" t="s">
        <v>325</v>
      </c>
      <c r="E75" s="67">
        <v>2121.8175000000001</v>
      </c>
      <c r="F75" s="67">
        <v>94303</v>
      </c>
      <c r="G75" s="39">
        <v>96424.817500000005</v>
      </c>
    </row>
    <row r="76" spans="1:7" hidden="1" outlineLevel="1">
      <c r="A76" s="34">
        <v>32</v>
      </c>
      <c r="B76" s="35" t="s">
        <v>285</v>
      </c>
      <c r="C76" s="36" t="s">
        <v>299</v>
      </c>
      <c r="D76" s="42" t="s">
        <v>326</v>
      </c>
      <c r="E76" s="67">
        <v>3910</v>
      </c>
      <c r="F76" s="67">
        <v>0</v>
      </c>
      <c r="G76" s="39">
        <v>3910</v>
      </c>
    </row>
    <row r="77" spans="1:7" hidden="1" outlineLevel="1">
      <c r="A77" s="63">
        <v>33</v>
      </c>
      <c r="B77" s="35" t="s">
        <v>285</v>
      </c>
      <c r="C77" s="36" t="s">
        <v>304</v>
      </c>
      <c r="D77" s="42" t="s">
        <v>327</v>
      </c>
      <c r="E77" s="67">
        <v>17039.39</v>
      </c>
      <c r="F77" s="67">
        <v>0</v>
      </c>
      <c r="G77" s="39">
        <v>17039.39</v>
      </c>
    </row>
    <row r="78" spans="1:7" hidden="1" outlineLevel="1">
      <c r="A78" s="34">
        <v>34</v>
      </c>
      <c r="B78" s="35" t="s">
        <v>285</v>
      </c>
      <c r="C78" s="36" t="s">
        <v>298</v>
      </c>
      <c r="D78" s="42" t="s">
        <v>361</v>
      </c>
      <c r="E78" s="67">
        <v>4972.5450000000001</v>
      </c>
      <c r="F78" s="67">
        <v>116501</v>
      </c>
      <c r="G78" s="39">
        <v>121473.545</v>
      </c>
    </row>
    <row r="79" spans="1:7" hidden="1" outlineLevel="1">
      <c r="A79" s="63">
        <v>35</v>
      </c>
      <c r="B79" s="35" t="s">
        <v>285</v>
      </c>
      <c r="C79" s="36" t="s">
        <v>299</v>
      </c>
      <c r="D79" s="42" t="s">
        <v>362</v>
      </c>
      <c r="E79" s="67">
        <v>2145.21</v>
      </c>
      <c r="F79" s="67">
        <v>1450</v>
      </c>
      <c r="G79" s="39">
        <v>3595.21</v>
      </c>
    </row>
    <row r="80" spans="1:7" hidden="1" outlineLevel="1">
      <c r="A80" s="34">
        <v>36</v>
      </c>
      <c r="B80" s="35" t="s">
        <v>285</v>
      </c>
      <c r="C80" s="36" t="s">
        <v>304</v>
      </c>
      <c r="D80" s="42" t="s">
        <v>379</v>
      </c>
      <c r="E80" s="67">
        <v>6842.47</v>
      </c>
      <c r="F80" s="67">
        <v>0</v>
      </c>
      <c r="G80" s="39">
        <v>6842.47</v>
      </c>
    </row>
    <row r="81" spans="1:7" hidden="1" outlineLevel="1">
      <c r="A81" s="63">
        <v>37</v>
      </c>
      <c r="B81" s="35" t="s">
        <v>285</v>
      </c>
      <c r="C81" s="36" t="s">
        <v>286</v>
      </c>
      <c r="D81" s="42" t="s">
        <v>363</v>
      </c>
      <c r="E81" s="67">
        <v>1219.9625000000001</v>
      </c>
      <c r="F81" s="67">
        <v>57410</v>
      </c>
      <c r="G81" s="39">
        <v>58629.962500000001</v>
      </c>
    </row>
    <row r="82" spans="1:7" hidden="1" outlineLevel="1">
      <c r="A82" s="34">
        <v>38</v>
      </c>
      <c r="B82" s="35" t="s">
        <v>285</v>
      </c>
      <c r="C82" s="36" t="s">
        <v>298</v>
      </c>
      <c r="D82" s="42" t="s">
        <v>364</v>
      </c>
      <c r="E82" s="67">
        <v>8644.4549999999999</v>
      </c>
      <c r="F82" s="67">
        <v>128066</v>
      </c>
      <c r="G82" s="39">
        <v>136710.45499999999</v>
      </c>
    </row>
    <row r="83" spans="1:7" hidden="1" outlineLevel="1">
      <c r="A83" s="63">
        <v>39</v>
      </c>
      <c r="B83" s="35" t="s">
        <v>285</v>
      </c>
      <c r="C83" s="36" t="s">
        <v>299</v>
      </c>
      <c r="D83" s="42" t="s">
        <v>380</v>
      </c>
      <c r="E83" s="67">
        <v>897</v>
      </c>
      <c r="F83" s="67">
        <v>0</v>
      </c>
      <c r="G83" s="39">
        <v>897</v>
      </c>
    </row>
    <row r="84" spans="1:7" hidden="1" outlineLevel="1">
      <c r="A84" s="34">
        <v>40</v>
      </c>
      <c r="B84" s="35" t="s">
        <v>285</v>
      </c>
      <c r="C84" s="36" t="s">
        <v>304</v>
      </c>
      <c r="D84" s="42" t="s">
        <v>365</v>
      </c>
      <c r="E84" s="67">
        <v>35286.324999999997</v>
      </c>
      <c r="F84" s="67">
        <v>0</v>
      </c>
      <c r="G84" s="39">
        <v>35286.324999999997</v>
      </c>
    </row>
    <row r="85" spans="1:7" hidden="1" outlineLevel="1">
      <c r="A85" s="63">
        <v>41</v>
      </c>
      <c r="B85" s="35" t="s">
        <v>285</v>
      </c>
      <c r="C85" s="36" t="s">
        <v>286</v>
      </c>
      <c r="D85" s="42" t="s">
        <v>381</v>
      </c>
      <c r="E85" s="67">
        <v>2450.2525000000001</v>
      </c>
      <c r="F85" s="67">
        <v>115306</v>
      </c>
      <c r="G85" s="39">
        <v>117756.2525</v>
      </c>
    </row>
    <row r="86" spans="1:7" hidden="1" outlineLevel="1">
      <c r="A86" s="34">
        <v>42</v>
      </c>
      <c r="B86" s="35" t="s">
        <v>285</v>
      </c>
      <c r="C86" s="36" t="s">
        <v>298</v>
      </c>
      <c r="D86" s="42" t="s">
        <v>382</v>
      </c>
      <c r="E86" s="67">
        <v>10695.24</v>
      </c>
      <c r="F86" s="67">
        <v>158448</v>
      </c>
      <c r="G86" s="39">
        <v>169143.24</v>
      </c>
    </row>
    <row r="87" spans="1:7" hidden="1" outlineLevel="1">
      <c r="A87" s="63">
        <v>43</v>
      </c>
      <c r="B87" s="35" t="s">
        <v>285</v>
      </c>
      <c r="C87" s="36" t="s">
        <v>299</v>
      </c>
      <c r="D87" s="42" t="s">
        <v>383</v>
      </c>
      <c r="E87" s="67">
        <v>3509.8</v>
      </c>
      <c r="F87" s="67">
        <v>5000</v>
      </c>
      <c r="G87" s="39">
        <v>8509.7999999999993</v>
      </c>
    </row>
    <row r="88" spans="1:7" hidden="1" outlineLevel="1">
      <c r="A88" s="34">
        <v>44</v>
      </c>
      <c r="B88" s="35" t="s">
        <v>285</v>
      </c>
      <c r="C88" s="36" t="s">
        <v>304</v>
      </c>
      <c r="D88" s="42" t="s">
        <v>384</v>
      </c>
      <c r="E88" s="67">
        <v>16314.54</v>
      </c>
      <c r="F88" s="67">
        <v>0</v>
      </c>
      <c r="G88" s="39">
        <v>16314.54</v>
      </c>
    </row>
    <row r="89" spans="1:7" hidden="1" outlineLevel="1">
      <c r="A89" s="63">
        <v>45</v>
      </c>
      <c r="B89" s="35" t="s">
        <v>285</v>
      </c>
      <c r="C89" s="36" t="s">
        <v>286</v>
      </c>
      <c r="D89" s="42" t="s">
        <v>385</v>
      </c>
      <c r="E89" s="67">
        <v>972.4</v>
      </c>
      <c r="F89" s="67">
        <v>45760</v>
      </c>
      <c r="G89" s="39">
        <v>46732.4</v>
      </c>
    </row>
    <row r="90" spans="1:7" hidden="1" outlineLevel="1">
      <c r="A90" s="34">
        <v>46</v>
      </c>
      <c r="B90" s="35" t="s">
        <v>285</v>
      </c>
      <c r="C90" s="36" t="s">
        <v>298</v>
      </c>
      <c r="D90" s="37" t="s">
        <v>386</v>
      </c>
      <c r="E90" s="67">
        <v>9265.7924999999996</v>
      </c>
      <c r="F90" s="67">
        <v>139471</v>
      </c>
      <c r="G90" s="39">
        <v>148736.79250000001</v>
      </c>
    </row>
    <row r="91" spans="1:7" hidden="1" outlineLevel="1">
      <c r="A91" s="63">
        <v>47</v>
      </c>
      <c r="B91" s="35" t="s">
        <v>285</v>
      </c>
      <c r="C91" s="36" t="s">
        <v>299</v>
      </c>
      <c r="D91" s="37" t="s">
        <v>387</v>
      </c>
      <c r="E91" s="67">
        <v>2698.5439999999999</v>
      </c>
      <c r="F91" s="67">
        <v>0</v>
      </c>
      <c r="G91" s="39">
        <v>2698.5439999999999</v>
      </c>
    </row>
    <row r="92" spans="1:7" hidden="1" outlineLevel="1">
      <c r="A92" s="34">
        <v>48</v>
      </c>
      <c r="B92" s="35" t="s">
        <v>285</v>
      </c>
      <c r="C92" s="36" t="s">
        <v>304</v>
      </c>
      <c r="D92" s="37" t="s">
        <v>388</v>
      </c>
      <c r="E92" s="67">
        <v>24092.95</v>
      </c>
      <c r="F92" s="67">
        <v>0</v>
      </c>
      <c r="G92" s="39">
        <v>24092.95</v>
      </c>
    </row>
    <row r="93" spans="1:7" hidden="1" outlineLevel="1">
      <c r="A93" s="63">
        <v>49</v>
      </c>
      <c r="B93" s="35" t="s">
        <v>285</v>
      </c>
      <c r="C93" s="36" t="s">
        <v>286</v>
      </c>
      <c r="D93" s="37" t="s">
        <v>389</v>
      </c>
      <c r="E93" s="67">
        <v>6151.7475999999997</v>
      </c>
      <c r="F93" s="67">
        <v>145997</v>
      </c>
      <c r="G93" s="39">
        <v>152148.7476</v>
      </c>
    </row>
    <row r="94" spans="1:7" hidden="1" outlineLevel="1">
      <c r="A94" s="34">
        <v>50</v>
      </c>
      <c r="B94" s="35" t="s">
        <v>285</v>
      </c>
      <c r="C94" s="36" t="s">
        <v>298</v>
      </c>
      <c r="D94" s="37" t="s">
        <v>390</v>
      </c>
      <c r="E94" s="67">
        <v>8650.7999999999993</v>
      </c>
      <c r="F94" s="67">
        <v>96120</v>
      </c>
      <c r="G94" s="39">
        <v>104770.8</v>
      </c>
    </row>
    <row r="95" spans="1:7" hidden="1" outlineLevel="1">
      <c r="A95" s="63">
        <v>51</v>
      </c>
      <c r="B95" s="35" t="s">
        <v>285</v>
      </c>
      <c r="C95" s="36" t="s">
        <v>299</v>
      </c>
      <c r="D95" s="37" t="s">
        <v>391</v>
      </c>
      <c r="E95" s="67">
        <v>2208</v>
      </c>
      <c r="F95" s="67">
        <v>0</v>
      </c>
      <c r="G95" s="39">
        <v>2208</v>
      </c>
    </row>
    <row r="96" spans="1:7" hidden="1" outlineLevel="1">
      <c r="A96" s="34">
        <v>52</v>
      </c>
      <c r="B96" s="35" t="s">
        <v>285</v>
      </c>
      <c r="C96" s="36" t="s">
        <v>304</v>
      </c>
      <c r="D96" s="37" t="s">
        <v>392</v>
      </c>
      <c r="E96" s="67">
        <v>3419.7152000000001</v>
      </c>
      <c r="F96" s="67">
        <v>0</v>
      </c>
      <c r="G96" s="39">
        <v>3419.7152000000001</v>
      </c>
    </row>
    <row r="97" spans="1:82" hidden="1" outlineLevel="1">
      <c r="A97" s="63">
        <v>53</v>
      </c>
      <c r="B97" s="35" t="s">
        <v>285</v>
      </c>
      <c r="C97" s="36" t="s">
        <v>286</v>
      </c>
      <c r="D97" s="37" t="s">
        <v>393</v>
      </c>
      <c r="E97" s="67">
        <v>2597.1962999999996</v>
      </c>
      <c r="F97" s="67">
        <v>68819</v>
      </c>
      <c r="G97" s="39">
        <v>71416.196299999996</v>
      </c>
    </row>
    <row r="98" spans="1:82" hidden="1" outlineLevel="1">
      <c r="A98" s="34">
        <v>54</v>
      </c>
      <c r="B98" s="35" t="s">
        <v>285</v>
      </c>
      <c r="C98" s="36" t="s">
        <v>298</v>
      </c>
      <c r="D98" s="37" t="s">
        <v>394</v>
      </c>
      <c r="E98" s="67">
        <v>31936.5</v>
      </c>
      <c r="F98" s="67">
        <v>354850</v>
      </c>
      <c r="G98" s="39">
        <v>386786.5</v>
      </c>
    </row>
    <row r="99" spans="1:82" hidden="1" outlineLevel="1">
      <c r="A99" s="63">
        <v>55</v>
      </c>
      <c r="B99" s="35" t="s">
        <v>285</v>
      </c>
      <c r="C99" s="36" t="s">
        <v>299</v>
      </c>
      <c r="D99" s="37" t="s">
        <v>395</v>
      </c>
      <c r="E99" s="67">
        <v>1931.816</v>
      </c>
      <c r="F99" s="67">
        <v>0</v>
      </c>
      <c r="G99" s="39">
        <v>1931.816</v>
      </c>
    </row>
    <row r="100" spans="1:82" hidden="1" outlineLevel="1">
      <c r="A100" s="35">
        <v>56</v>
      </c>
      <c r="B100" s="35" t="s">
        <v>285</v>
      </c>
      <c r="C100" s="36" t="s">
        <v>304</v>
      </c>
      <c r="D100" s="37" t="s">
        <v>396</v>
      </c>
      <c r="E100" s="67">
        <v>4164.2299999999996</v>
      </c>
      <c r="F100" s="67">
        <v>0</v>
      </c>
      <c r="G100" s="39">
        <v>4164.2299999999996</v>
      </c>
    </row>
    <row r="101" spans="1:82" hidden="1" outlineLevel="1">
      <c r="A101" s="35">
        <v>57</v>
      </c>
      <c r="B101" s="35" t="s">
        <v>285</v>
      </c>
      <c r="C101" s="36" t="s">
        <v>286</v>
      </c>
      <c r="D101" s="37" t="s">
        <v>397</v>
      </c>
      <c r="E101" s="67">
        <v>3361.4949999999999</v>
      </c>
      <c r="F101" s="67">
        <v>81094</v>
      </c>
      <c r="G101" s="39">
        <v>84455.494999999995</v>
      </c>
    </row>
    <row r="102" spans="1:82" hidden="1" outlineLevel="1">
      <c r="A102" s="35">
        <v>58</v>
      </c>
      <c r="B102" s="35" t="s">
        <v>285</v>
      </c>
      <c r="C102" s="36" t="s">
        <v>298</v>
      </c>
      <c r="D102" s="37" t="s">
        <v>398</v>
      </c>
      <c r="E102" s="67">
        <v>13410.8325</v>
      </c>
      <c r="F102" s="67">
        <v>11000</v>
      </c>
      <c r="G102" s="39">
        <v>24410.8325</v>
      </c>
    </row>
    <row r="103" spans="1:82" hidden="1" outlineLevel="1">
      <c r="A103" s="35">
        <v>59</v>
      </c>
      <c r="B103" s="35" t="s">
        <v>285</v>
      </c>
      <c r="C103" s="36" t="s">
        <v>299</v>
      </c>
      <c r="D103" s="37" t="s">
        <v>399</v>
      </c>
      <c r="E103" s="67">
        <v>4353.8999999999996</v>
      </c>
      <c r="F103" s="67">
        <v>0</v>
      </c>
      <c r="G103" s="39">
        <v>4353.8999999999996</v>
      </c>
    </row>
    <row r="104" spans="1:82" hidden="1" outlineLevel="1">
      <c r="A104" s="35">
        <v>60</v>
      </c>
      <c r="B104" s="35" t="s">
        <v>285</v>
      </c>
      <c r="C104" s="36" t="s">
        <v>304</v>
      </c>
      <c r="D104" s="37" t="s">
        <v>400</v>
      </c>
      <c r="E104" s="67">
        <v>8584.77</v>
      </c>
      <c r="F104" s="67">
        <v>0</v>
      </c>
      <c r="G104" s="39">
        <v>8584.77</v>
      </c>
    </row>
    <row r="105" spans="1:82" hidden="1" outlineLevel="1">
      <c r="A105" s="35">
        <v>61</v>
      </c>
      <c r="B105" s="35" t="s">
        <v>285</v>
      </c>
      <c r="C105" s="36" t="s">
        <v>286</v>
      </c>
      <c r="D105" s="37" t="s">
        <v>414</v>
      </c>
      <c r="E105" s="67">
        <v>2731.4324999999999</v>
      </c>
      <c r="F105" s="67">
        <v>73738</v>
      </c>
      <c r="G105" s="39">
        <v>76469.432499999995</v>
      </c>
    </row>
    <row r="106" spans="1:82" hidden="1" outlineLevel="1">
      <c r="A106" s="35">
        <v>62</v>
      </c>
      <c r="B106" s="35" t="s">
        <v>285</v>
      </c>
      <c r="C106" s="36" t="s">
        <v>298</v>
      </c>
      <c r="D106" s="37" t="s">
        <v>415</v>
      </c>
      <c r="E106" s="67">
        <v>6675.5249999999996</v>
      </c>
      <c r="F106" s="67">
        <v>0</v>
      </c>
      <c r="G106" s="39">
        <v>6675.5249999999996</v>
      </c>
    </row>
    <row r="107" spans="1:82" hidden="1" outlineLevel="1">
      <c r="A107" s="35">
        <v>63</v>
      </c>
      <c r="B107" s="35" t="s">
        <v>285</v>
      </c>
      <c r="C107" s="36" t="s">
        <v>299</v>
      </c>
      <c r="D107" s="37" t="s">
        <v>416</v>
      </c>
      <c r="E107" s="67">
        <v>1587</v>
      </c>
      <c r="F107" s="67">
        <v>0</v>
      </c>
      <c r="G107" s="39">
        <v>1587</v>
      </c>
    </row>
    <row r="108" spans="1:82" hidden="1" outlineLevel="1">
      <c r="A108" s="35">
        <v>64</v>
      </c>
      <c r="B108" s="35" t="s">
        <v>285</v>
      </c>
      <c r="C108" s="36" t="s">
        <v>304</v>
      </c>
      <c r="D108" s="37" t="s">
        <v>417</v>
      </c>
      <c r="E108" s="67">
        <v>15596.577600000001</v>
      </c>
      <c r="F108" s="67">
        <v>0</v>
      </c>
      <c r="G108" s="39">
        <v>15596.577600000001</v>
      </c>
    </row>
    <row r="109" spans="1:82" s="31" customFormat="1" hidden="1" outlineLevel="1">
      <c r="A109" s="35">
        <v>65</v>
      </c>
      <c r="B109" s="35" t="s">
        <v>285</v>
      </c>
      <c r="C109" s="36" t="s">
        <v>286</v>
      </c>
      <c r="D109" s="37" t="s">
        <v>418</v>
      </c>
      <c r="E109" s="67">
        <v>7591.6049999999996</v>
      </c>
      <c r="F109" s="67">
        <v>191574</v>
      </c>
      <c r="G109" s="39">
        <v>199165.60500000001</v>
      </c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</row>
    <row r="110" spans="1:82" s="31" customFormat="1" hidden="1" outlineLevel="1">
      <c r="A110" s="35">
        <v>66</v>
      </c>
      <c r="B110" s="35" t="s">
        <v>285</v>
      </c>
      <c r="C110" s="36" t="s">
        <v>298</v>
      </c>
      <c r="D110" s="37" t="s">
        <v>419</v>
      </c>
      <c r="E110" s="67">
        <v>7490.79</v>
      </c>
      <c r="F110" s="67">
        <v>0</v>
      </c>
      <c r="G110" s="39">
        <v>7490.79</v>
      </c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</row>
    <row r="111" spans="1:82" s="31" customFormat="1" hidden="1" outlineLevel="1">
      <c r="A111" s="35">
        <v>67</v>
      </c>
      <c r="B111" s="35" t="s">
        <v>285</v>
      </c>
      <c r="C111" s="36" t="s">
        <v>299</v>
      </c>
      <c r="D111" s="37" t="s">
        <v>420</v>
      </c>
      <c r="E111" s="67">
        <v>1290.3</v>
      </c>
      <c r="F111" s="67">
        <v>0</v>
      </c>
      <c r="G111" s="39">
        <v>1290.3</v>
      </c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</row>
    <row r="112" spans="1:82" s="31" customFormat="1" hidden="1" outlineLevel="1">
      <c r="A112" s="35">
        <v>68</v>
      </c>
      <c r="B112" s="35" t="s">
        <v>285</v>
      </c>
      <c r="C112" s="36" t="s">
        <v>304</v>
      </c>
      <c r="D112" s="37" t="s">
        <v>421</v>
      </c>
      <c r="E112" s="67">
        <v>5601.6275999999998</v>
      </c>
      <c r="F112" s="67">
        <v>0</v>
      </c>
      <c r="G112" s="39">
        <v>5601.6275999999998</v>
      </c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</row>
    <row r="113" spans="1:85" s="31" customFormat="1" hidden="1" outlineLevel="1">
      <c r="A113" s="35">
        <v>69</v>
      </c>
      <c r="B113" s="35" t="s">
        <v>285</v>
      </c>
      <c r="C113" s="36" t="s">
        <v>286</v>
      </c>
      <c r="D113" s="37" t="s">
        <v>429</v>
      </c>
      <c r="E113" s="67">
        <v>2989.79</v>
      </c>
      <c r="F113" s="67">
        <v>13266</v>
      </c>
      <c r="G113" s="39">
        <v>16255.79</v>
      </c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</row>
    <row r="114" spans="1:85" s="31" customFormat="1" hidden="1" outlineLevel="1">
      <c r="A114" s="35">
        <v>70</v>
      </c>
      <c r="B114" s="35" t="s">
        <v>285</v>
      </c>
      <c r="C114" s="36" t="s">
        <v>298</v>
      </c>
      <c r="D114" s="37" t="s">
        <v>430</v>
      </c>
      <c r="E114" s="67">
        <v>4238.9324999999999</v>
      </c>
      <c r="F114" s="67">
        <v>0</v>
      </c>
      <c r="G114" s="39">
        <v>4238.9324999999999</v>
      </c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</row>
    <row r="115" spans="1:85" s="31" customFormat="1" hidden="1" outlineLevel="1">
      <c r="A115" s="35">
        <v>71</v>
      </c>
      <c r="B115" s="35" t="s">
        <v>285</v>
      </c>
      <c r="C115" s="36" t="s">
        <v>299</v>
      </c>
      <c r="D115" s="37" t="s">
        <v>431</v>
      </c>
      <c r="E115" s="67">
        <v>3560.5839999999998</v>
      </c>
      <c r="F115" s="67">
        <v>0</v>
      </c>
      <c r="G115" s="39">
        <v>3560.5839999999998</v>
      </c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</row>
    <row r="116" spans="1:85" s="31" customFormat="1" hidden="1" outlineLevel="1">
      <c r="A116" s="35">
        <v>72</v>
      </c>
      <c r="B116" s="35" t="s">
        <v>285</v>
      </c>
      <c r="C116" s="36" t="s">
        <v>304</v>
      </c>
      <c r="D116" s="37" t="s">
        <v>432</v>
      </c>
      <c r="E116" s="67">
        <v>4016.7662999999998</v>
      </c>
      <c r="F116" s="67">
        <v>0</v>
      </c>
      <c r="G116" s="39">
        <v>4016.7662999999998</v>
      </c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</row>
    <row r="117" spans="1:85" s="31" customFormat="1" hidden="1" outlineLevel="1">
      <c r="A117" s="35">
        <v>73</v>
      </c>
      <c r="B117" s="35" t="s">
        <v>285</v>
      </c>
      <c r="C117" s="36" t="s">
        <v>286</v>
      </c>
      <c r="D117" s="37" t="s">
        <v>433</v>
      </c>
      <c r="E117" s="67">
        <v>1913.52</v>
      </c>
      <c r="F117" s="67">
        <v>10000</v>
      </c>
      <c r="G117" s="39">
        <v>11913.52</v>
      </c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</row>
    <row r="118" spans="1:85" s="31" customFormat="1" hidden="1" outlineLevel="1">
      <c r="A118" s="35">
        <v>74</v>
      </c>
      <c r="B118" s="35" t="s">
        <v>285</v>
      </c>
      <c r="C118" s="36" t="s">
        <v>298</v>
      </c>
      <c r="D118" s="37" t="s">
        <v>434</v>
      </c>
      <c r="E118" s="67">
        <v>6985.5749999999998</v>
      </c>
      <c r="F118" s="67">
        <v>0</v>
      </c>
      <c r="G118" s="39">
        <v>6985.5749999999998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</row>
    <row r="119" spans="1:85" s="31" customFormat="1" hidden="1" outlineLevel="1">
      <c r="A119" s="35">
        <v>75</v>
      </c>
      <c r="B119" s="35" t="s">
        <v>285</v>
      </c>
      <c r="C119" s="36" t="s">
        <v>299</v>
      </c>
      <c r="D119" s="37" t="s">
        <v>435</v>
      </c>
      <c r="E119" s="67">
        <v>1447.4590000000001</v>
      </c>
      <c r="F119" s="67">
        <v>0</v>
      </c>
      <c r="G119" s="39">
        <v>1447.4590000000001</v>
      </c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</row>
    <row r="120" spans="1:85" s="31" customFormat="1" hidden="1" outlineLevel="1">
      <c r="A120" s="35">
        <v>76</v>
      </c>
      <c r="B120" s="35" t="s">
        <v>285</v>
      </c>
      <c r="C120" s="36" t="s">
        <v>304</v>
      </c>
      <c r="D120" s="37" t="s">
        <v>436</v>
      </c>
      <c r="E120" s="67">
        <v>8089.82</v>
      </c>
      <c r="F120" s="67">
        <v>0</v>
      </c>
      <c r="G120" s="39">
        <v>8089.82</v>
      </c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</row>
    <row r="121" spans="1:85" s="31" customFormat="1" ht="28.5" customHeight="1" collapsed="1" thickBot="1">
      <c r="A121" s="205" t="s">
        <v>263</v>
      </c>
      <c r="B121" s="206"/>
      <c r="C121" s="206"/>
      <c r="D121" s="206"/>
      <c r="E121" s="43">
        <f>+E7+E20+E31+E44</f>
        <v>219841437.32569999</v>
      </c>
      <c r="F121" s="43">
        <f>+F7+F20+F31+F44</f>
        <v>285221229.59529996</v>
      </c>
      <c r="G121" s="44">
        <f>+G7+G20+G31+G44</f>
        <v>505062666.921</v>
      </c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</row>
    <row r="122" spans="1:85" s="31" customFormat="1">
      <c r="B122" s="45"/>
      <c r="D122" s="46"/>
      <c r="E122" s="47"/>
      <c r="F122" s="47"/>
      <c r="G122" s="47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</row>
    <row r="123" spans="1:85" s="31" customFormat="1">
      <c r="B123" s="45"/>
      <c r="D123" s="46"/>
      <c r="E123" s="47"/>
      <c r="F123" s="47"/>
      <c r="G123" s="47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</row>
    <row r="124" spans="1:85" s="31" customFormat="1">
      <c r="B124" s="45"/>
      <c r="D124" s="46"/>
      <c r="E124" s="47"/>
      <c r="F124" s="47"/>
      <c r="G124" s="47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</row>
    <row r="125" spans="1:85" s="31" customFormat="1">
      <c r="B125" s="45"/>
      <c r="D125" s="46"/>
      <c r="E125" s="47"/>
      <c r="F125" s="47"/>
      <c r="G125" s="47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</row>
    <row r="126" spans="1:85" s="31" customFormat="1">
      <c r="B126" s="45"/>
      <c r="D126" s="46"/>
      <c r="E126" s="47"/>
      <c r="F126" s="47"/>
      <c r="G126" s="47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</row>
    <row r="127" spans="1:85" s="31" customFormat="1">
      <c r="B127" s="45"/>
      <c r="C127" s="48"/>
      <c r="D127" s="46"/>
      <c r="E127" s="47"/>
      <c r="F127" s="47"/>
      <c r="G127" s="47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</row>
    <row r="128" spans="1:85" s="31" customFormat="1">
      <c r="B128" s="45"/>
      <c r="C128" s="48"/>
      <c r="D128" s="46"/>
      <c r="E128" s="47"/>
      <c r="F128" s="47"/>
      <c r="G128" s="47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</row>
    <row r="129" spans="2:85" s="31" customFormat="1">
      <c r="B129" s="45"/>
      <c r="C129" s="48"/>
      <c r="D129" s="46"/>
      <c r="E129" s="49"/>
      <c r="F129" s="50"/>
      <c r="G129" s="49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</row>
    <row r="130" spans="2:85" s="31" customFormat="1">
      <c r="B130" s="45"/>
      <c r="C130" s="48"/>
      <c r="D130" s="46"/>
      <c r="E130" s="49"/>
      <c r="F130" s="50"/>
      <c r="G130" s="49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</row>
    <row r="131" spans="2:85" s="31" customFormat="1">
      <c r="B131" s="45"/>
      <c r="C131" s="48"/>
      <c r="D131" s="46"/>
      <c r="E131" s="49"/>
      <c r="F131" s="50"/>
      <c r="G131" s="49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</row>
    <row r="132" spans="2:85" s="31" customFormat="1">
      <c r="B132" s="45"/>
      <c r="C132" s="48"/>
      <c r="D132" s="46"/>
      <c r="E132" s="49"/>
      <c r="F132" s="50"/>
      <c r="G132" s="49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</row>
    <row r="133" spans="2:85" s="31" customFormat="1">
      <c r="B133" s="45"/>
      <c r="C133" s="48"/>
      <c r="D133" s="46"/>
      <c r="E133" s="49"/>
      <c r="F133" s="50"/>
      <c r="G133" s="49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</row>
    <row r="134" spans="2:85" s="31" customFormat="1">
      <c r="B134" s="45"/>
      <c r="C134" s="48"/>
      <c r="D134" s="46"/>
      <c r="E134" s="49"/>
      <c r="F134" s="50"/>
      <c r="G134" s="49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</row>
    <row r="135" spans="2:85" s="31" customFormat="1">
      <c r="B135" s="45"/>
      <c r="C135" s="48"/>
      <c r="D135" s="46"/>
      <c r="E135" s="49"/>
      <c r="F135" s="50"/>
      <c r="G135" s="49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</row>
    <row r="136" spans="2:85" s="31" customFormat="1">
      <c r="B136" s="45"/>
      <c r="C136" s="48"/>
      <c r="D136" s="46"/>
      <c r="E136" s="49"/>
      <c r="F136" s="50"/>
      <c r="G136" s="49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</row>
    <row r="137" spans="2:85" s="31" customFormat="1">
      <c r="B137" s="45"/>
      <c r="C137" s="48"/>
      <c r="D137" s="46"/>
      <c r="E137" s="49"/>
      <c r="F137" s="50"/>
      <c r="G137" s="49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</row>
    <row r="138" spans="2:85" s="31" customFormat="1">
      <c r="B138" s="45"/>
      <c r="C138" s="48"/>
      <c r="D138" s="46"/>
      <c r="E138" s="49"/>
      <c r="F138" s="50"/>
      <c r="G138" s="49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</row>
    <row r="139" spans="2:85" s="31" customFormat="1">
      <c r="B139" s="45"/>
      <c r="C139" s="48"/>
      <c r="D139" s="46"/>
      <c r="E139" s="49"/>
      <c r="F139" s="50"/>
      <c r="G139" s="49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</row>
    <row r="140" spans="2:85" s="31" customFormat="1">
      <c r="B140" s="45"/>
      <c r="C140" s="48"/>
      <c r="D140" s="46"/>
      <c r="E140" s="49"/>
      <c r="F140" s="50"/>
      <c r="G140" s="49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</row>
    <row r="141" spans="2:85" s="31" customFormat="1">
      <c r="B141" s="45"/>
      <c r="C141" s="48"/>
      <c r="D141" s="46"/>
      <c r="E141" s="49"/>
      <c r="F141" s="50"/>
      <c r="G141" s="49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  <c r="CD141" s="41"/>
      <c r="CE141" s="41"/>
      <c r="CF141" s="41"/>
      <c r="CG141" s="41"/>
    </row>
    <row r="142" spans="2:85" s="31" customFormat="1">
      <c r="B142" s="45"/>
      <c r="C142" s="48"/>
      <c r="D142" s="46"/>
      <c r="E142" s="49"/>
      <c r="F142" s="50"/>
      <c r="G142" s="49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</row>
    <row r="143" spans="2:85" s="31" customFormat="1">
      <c r="B143" s="45"/>
      <c r="C143" s="48"/>
      <c r="D143" s="46"/>
      <c r="E143" s="49"/>
      <c r="F143" s="50"/>
      <c r="G143" s="49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41"/>
      <c r="CA143" s="41"/>
      <c r="CB143" s="41"/>
      <c r="CC143" s="41"/>
      <c r="CD143" s="41"/>
      <c r="CE143" s="41"/>
      <c r="CF143" s="41"/>
      <c r="CG143" s="41"/>
    </row>
    <row r="144" spans="2:85" s="31" customFormat="1">
      <c r="B144" s="45"/>
      <c r="C144" s="48"/>
      <c r="D144" s="46"/>
      <c r="E144" s="49"/>
      <c r="F144" s="50"/>
      <c r="G144" s="49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</row>
    <row r="145" spans="2:85" s="31" customFormat="1">
      <c r="B145" s="45"/>
      <c r="C145" s="48"/>
      <c r="D145" s="46"/>
      <c r="E145" s="49"/>
      <c r="F145" s="50"/>
      <c r="G145" s="49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41"/>
      <c r="CA145" s="41"/>
      <c r="CB145" s="41"/>
      <c r="CC145" s="41"/>
      <c r="CD145" s="41"/>
      <c r="CE145" s="41"/>
      <c r="CF145" s="41"/>
      <c r="CG145" s="41"/>
    </row>
    <row r="146" spans="2:85" s="31" customFormat="1">
      <c r="B146" s="45"/>
      <c r="C146" s="48"/>
      <c r="D146" s="46"/>
      <c r="E146" s="49"/>
      <c r="F146" s="50"/>
      <c r="G146" s="49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</row>
    <row r="147" spans="2:85" s="31" customFormat="1">
      <c r="B147" s="45"/>
      <c r="C147" s="48"/>
      <c r="D147" s="46"/>
      <c r="E147" s="49"/>
      <c r="F147" s="50"/>
      <c r="G147" s="49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</row>
    <row r="148" spans="2:85" s="31" customFormat="1">
      <c r="B148" s="45"/>
      <c r="C148" s="48"/>
      <c r="D148" s="46"/>
      <c r="E148" s="49"/>
      <c r="F148" s="50"/>
      <c r="G148" s="49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</row>
    <row r="149" spans="2:85" s="31" customFormat="1">
      <c r="B149" s="45"/>
      <c r="C149" s="48"/>
      <c r="D149" s="46"/>
      <c r="E149" s="49"/>
      <c r="F149" s="50"/>
      <c r="G149" s="49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</row>
    <row r="150" spans="2:85" s="31" customFormat="1">
      <c r="B150" s="45"/>
      <c r="C150" s="48"/>
      <c r="D150" s="46"/>
      <c r="E150" s="49"/>
      <c r="F150" s="50"/>
      <c r="G150" s="49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</row>
    <row r="151" spans="2:85" s="31" customFormat="1">
      <c r="B151" s="45"/>
      <c r="C151" s="48"/>
      <c r="D151" s="46"/>
      <c r="E151" s="49"/>
      <c r="F151" s="50"/>
      <c r="G151" s="49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</row>
    <row r="152" spans="2:85" s="31" customFormat="1">
      <c r="B152" s="45"/>
      <c r="C152" s="48"/>
      <c r="D152" s="46"/>
      <c r="E152" s="49"/>
      <c r="F152" s="50"/>
      <c r="G152" s="49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</row>
    <row r="153" spans="2:85" s="31" customFormat="1">
      <c r="B153" s="45"/>
      <c r="C153" s="48"/>
      <c r="D153" s="46"/>
      <c r="E153" s="49"/>
      <c r="F153" s="50"/>
      <c r="G153" s="49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</row>
    <row r="154" spans="2:85" s="31" customFormat="1">
      <c r="B154" s="45"/>
      <c r="C154" s="48"/>
      <c r="D154" s="46"/>
      <c r="E154" s="49"/>
      <c r="F154" s="50"/>
      <c r="G154" s="49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</row>
    <row r="155" spans="2:85" s="31" customFormat="1">
      <c r="B155" s="45"/>
      <c r="C155" s="48"/>
      <c r="D155" s="46"/>
      <c r="E155" s="49"/>
      <c r="F155" s="50"/>
      <c r="G155" s="49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</row>
    <row r="156" spans="2:85" s="31" customFormat="1">
      <c r="B156" s="45"/>
      <c r="C156" s="48"/>
      <c r="D156" s="46"/>
      <c r="E156" s="49"/>
      <c r="F156" s="50"/>
      <c r="G156" s="49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</row>
    <row r="157" spans="2:85" s="31" customFormat="1">
      <c r="B157" s="45"/>
      <c r="C157" s="48"/>
      <c r="D157" s="46"/>
      <c r="E157" s="49"/>
      <c r="F157" s="50"/>
      <c r="G157" s="49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</row>
    <row r="158" spans="2:85" s="31" customFormat="1">
      <c r="B158" s="45"/>
      <c r="C158" s="48"/>
      <c r="D158" s="46"/>
      <c r="E158" s="49"/>
      <c r="F158" s="50"/>
      <c r="G158" s="49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</row>
    <row r="159" spans="2:85" s="31" customFormat="1">
      <c r="B159" s="45"/>
      <c r="C159" s="48"/>
      <c r="D159" s="46"/>
      <c r="E159" s="49"/>
      <c r="F159" s="50"/>
      <c r="G159" s="49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41"/>
      <c r="CA159" s="41"/>
      <c r="CB159" s="41"/>
      <c r="CC159" s="41"/>
      <c r="CD159" s="41"/>
      <c r="CE159" s="41"/>
      <c r="CF159" s="41"/>
      <c r="CG159" s="41"/>
    </row>
    <row r="160" spans="2:85" s="31" customFormat="1">
      <c r="B160" s="45"/>
      <c r="C160" s="48"/>
      <c r="D160" s="46"/>
      <c r="E160" s="49"/>
      <c r="F160" s="50"/>
      <c r="G160" s="49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</row>
    <row r="161" spans="2:85" s="31" customFormat="1">
      <c r="B161" s="45"/>
      <c r="C161" s="48"/>
      <c r="D161" s="46"/>
      <c r="E161" s="49"/>
      <c r="F161" s="50"/>
      <c r="G161" s="49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41"/>
      <c r="CA161" s="41"/>
      <c r="CB161" s="41"/>
      <c r="CC161" s="41"/>
      <c r="CD161" s="41"/>
      <c r="CE161" s="41"/>
      <c r="CF161" s="41"/>
      <c r="CG161" s="41"/>
    </row>
    <row r="162" spans="2:85" s="31" customFormat="1">
      <c r="B162" s="45"/>
      <c r="C162" s="48"/>
      <c r="D162" s="46"/>
      <c r="E162" s="49"/>
      <c r="F162" s="50"/>
      <c r="G162" s="49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</row>
    <row r="163" spans="2:85" s="31" customFormat="1">
      <c r="B163" s="45"/>
      <c r="C163" s="48"/>
      <c r="D163" s="46"/>
      <c r="E163" s="49"/>
      <c r="F163" s="50"/>
      <c r="G163" s="49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  <c r="AY163" s="41"/>
      <c r="AZ163" s="41"/>
      <c r="BA163" s="4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41"/>
      <c r="CA163" s="41"/>
      <c r="CB163" s="41"/>
      <c r="CC163" s="41"/>
      <c r="CD163" s="41"/>
      <c r="CE163" s="41"/>
      <c r="CF163" s="41"/>
      <c r="CG163" s="41"/>
    </row>
    <row r="164" spans="2:85" s="31" customFormat="1">
      <c r="B164" s="45"/>
      <c r="C164" s="48"/>
      <c r="D164" s="46"/>
      <c r="E164" s="49"/>
      <c r="F164" s="50"/>
      <c r="G164" s="49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</row>
    <row r="165" spans="2:85" s="31" customFormat="1">
      <c r="B165" s="45"/>
      <c r="C165" s="48"/>
      <c r="D165" s="46"/>
      <c r="E165" s="49"/>
      <c r="F165" s="50"/>
      <c r="G165" s="49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</row>
    <row r="166" spans="2:85" s="31" customFormat="1">
      <c r="B166" s="45"/>
      <c r="C166" s="48"/>
      <c r="D166" s="46"/>
      <c r="E166" s="49"/>
      <c r="F166" s="50"/>
      <c r="G166" s="49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  <c r="AY166" s="41"/>
      <c r="AZ166" s="41"/>
      <c r="BA166" s="4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</row>
    <row r="167" spans="2:85" s="31" customFormat="1">
      <c r="B167" s="45"/>
      <c r="C167" s="48"/>
      <c r="D167" s="46"/>
      <c r="E167" s="49"/>
      <c r="F167" s="50"/>
      <c r="G167" s="49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</row>
    <row r="168" spans="2:85" s="31" customFormat="1">
      <c r="B168" s="45"/>
      <c r="C168" s="48"/>
      <c r="D168" s="46"/>
      <c r="E168" s="49"/>
      <c r="F168" s="50"/>
      <c r="G168" s="49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4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  <c r="BN168" s="41"/>
      <c r="BO168" s="41"/>
      <c r="BP168" s="41"/>
      <c r="BQ168" s="41"/>
      <c r="BR168" s="41"/>
      <c r="BS168" s="41"/>
      <c r="BT168" s="41"/>
      <c r="BU168" s="41"/>
      <c r="BV168" s="41"/>
      <c r="BW168" s="41"/>
      <c r="BX168" s="41"/>
      <c r="BY168" s="41"/>
      <c r="BZ168" s="41"/>
      <c r="CA168" s="41"/>
      <c r="CB168" s="41"/>
      <c r="CC168" s="41"/>
      <c r="CD168" s="41"/>
      <c r="CE168" s="41"/>
      <c r="CF168" s="41"/>
      <c r="CG168" s="41"/>
    </row>
    <row r="169" spans="2:85" s="31" customFormat="1">
      <c r="B169" s="45"/>
      <c r="C169" s="48"/>
      <c r="D169" s="46"/>
      <c r="E169" s="49"/>
      <c r="F169" s="50"/>
      <c r="G169" s="49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</row>
    <row r="170" spans="2:85" s="31" customFormat="1">
      <c r="B170" s="45"/>
      <c r="C170" s="48"/>
      <c r="D170" s="46"/>
      <c r="E170" s="49"/>
      <c r="F170" s="50"/>
      <c r="G170" s="49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  <c r="AY170" s="41"/>
      <c r="AZ170" s="41"/>
      <c r="BA170" s="4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</row>
    <row r="171" spans="2:85" s="31" customFormat="1">
      <c r="B171" s="45"/>
      <c r="C171" s="48"/>
      <c r="D171" s="46"/>
      <c r="E171" s="49"/>
      <c r="F171" s="50"/>
      <c r="G171" s="49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</row>
  </sheetData>
  <mergeCells count="9">
    <mergeCell ref="A31:D31"/>
    <mergeCell ref="A44:D44"/>
    <mergeCell ref="A121:D121"/>
    <mergeCell ref="A1:G1"/>
    <mergeCell ref="A3:G3"/>
    <mergeCell ref="B5:D5"/>
    <mergeCell ref="B6:D6"/>
    <mergeCell ref="A7:D7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Արտաքին վարկերի սպասարկում</vt:lpstr>
      <vt:lpstr>Արտաքին վարկերի մասհանումներ</vt:lpstr>
      <vt:lpstr>Արտարժ պարտատոմսերի սպասարկում</vt:lpstr>
      <vt:lpstr>Գանձապ պարտատոմսերի տեղաբաշխում</vt:lpstr>
      <vt:lpstr>Գանձապ պարտատոմսերի սպասարկում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Marianna Hakobyan</cp:lastModifiedBy>
  <cp:lastPrinted>2024-07-23T08:59:14Z</cp:lastPrinted>
  <dcterms:created xsi:type="dcterms:W3CDTF">2022-04-11T09:01:40Z</dcterms:created>
  <dcterms:modified xsi:type="dcterms:W3CDTF">2025-01-29T07:21:20Z</dcterms:modified>
  <cp:keywords>https://mul2-minfin.gov.am/tasks/945635/oneclick?token=35374f4c17e6db82fc2f64cd7c1f145c</cp:keywords>
</cp:coreProperties>
</file>