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public_debt\Share\Data_for_Webpage\3. Hashvetvutyunner_yev_vijakagrutyun\3.5 Karavarutyan partqi gcov katarvac gorcarnutyunner\2024\Year\"/>
    </mc:Choice>
  </mc:AlternateContent>
  <bookViews>
    <workbookView xWindow="0" yWindow="0" windowWidth="28800" windowHeight="11730" tabRatio="681"/>
  </bookViews>
  <sheets>
    <sheet name="Payments on External Loans" sheetId="7" r:id="rId1"/>
    <sheet name="Disbursements of ext. loans" sheetId="6" r:id="rId2"/>
    <sheet name="Paymenst on Eurobonds" sheetId="2" r:id="rId3"/>
    <sheet name="Allocations of Gov.t.securities" sheetId="4" r:id="rId4"/>
    <sheet name="Payments on Gov. tr.securities" sheetId="3" r:id="rId5"/>
  </sheets>
  <definedNames>
    <definedName name="_xlnm.Print_Area" localSheetId="3">#REF!</definedName>
    <definedName name="_xlnm.Print_Area" localSheetId="2">#REF!</definedName>
    <definedName name="_xlnm.Print_Area" localSheetId="4">#REF!</definedName>
    <definedName name="_xlnm.Print_Area">#REF!</definedName>
    <definedName name="vlom" localSheetId="2">#REF!</definedName>
    <definedName name="vlom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3" i="7" l="1"/>
  <c r="F243" i="7"/>
  <c r="E243" i="7"/>
  <c r="D243" i="7"/>
  <c r="G171" i="7"/>
  <c r="F171" i="7"/>
  <c r="E171" i="7"/>
  <c r="D171" i="7"/>
  <c r="G130" i="7"/>
  <c r="F130" i="7"/>
  <c r="E130" i="7"/>
  <c r="D130" i="7"/>
  <c r="D116" i="7"/>
  <c r="D49" i="7"/>
  <c r="G10" i="7"/>
  <c r="F10" i="7"/>
  <c r="E10" i="7"/>
  <c r="D10" i="7"/>
  <c r="G8" i="3" l="1"/>
  <c r="F8" i="3"/>
  <c r="E8" i="3"/>
  <c r="G21" i="3"/>
  <c r="F21" i="3"/>
  <c r="E21" i="3"/>
  <c r="G32" i="3"/>
  <c r="F32" i="3"/>
  <c r="E32" i="3"/>
  <c r="G45" i="3"/>
  <c r="F45" i="3"/>
  <c r="E45" i="3"/>
  <c r="E122" i="3" s="1"/>
  <c r="G122" i="3" l="1"/>
  <c r="F122" i="3"/>
  <c r="F37" i="4"/>
  <c r="E37" i="4"/>
  <c r="F18" i="4"/>
  <c r="E18" i="4"/>
  <c r="C10" i="2" l="1"/>
  <c r="G207" i="7"/>
  <c r="F207" i="7"/>
  <c r="E207" i="7"/>
  <c r="D207" i="7"/>
  <c r="G179" i="7"/>
  <c r="F179" i="7"/>
  <c r="E179" i="7"/>
  <c r="D179" i="7"/>
  <c r="H8" i="2" l="1"/>
  <c r="H9" i="2"/>
  <c r="H10" i="2" s="1"/>
  <c r="G8" i="2"/>
  <c r="G9" i="2"/>
  <c r="G10" i="2" s="1"/>
  <c r="H7" i="2"/>
  <c r="G7" i="2"/>
  <c r="D10" i="2"/>
  <c r="G268" i="7"/>
  <c r="F268" i="7"/>
  <c r="E268" i="7"/>
  <c r="D268" i="7"/>
  <c r="G266" i="7"/>
  <c r="F266" i="7"/>
  <c r="E266" i="7"/>
  <c r="D266" i="7"/>
  <c r="G264" i="7"/>
  <c r="G262" i="7" s="1"/>
  <c r="F264" i="7"/>
  <c r="F262" i="7" s="1"/>
  <c r="E264" i="7"/>
  <c r="E262" i="7" s="1"/>
  <c r="D264" i="7"/>
  <c r="D262" i="7"/>
  <c r="G260" i="7"/>
  <c r="F260" i="7"/>
  <c r="E260" i="7"/>
  <c r="D260" i="7"/>
  <c r="G258" i="7"/>
  <c r="F258" i="7"/>
  <c r="E258" i="7"/>
  <c r="D258" i="7"/>
  <c r="G254" i="7"/>
  <c r="F254" i="7"/>
  <c r="E254" i="7"/>
  <c r="D254" i="7"/>
  <c r="G250" i="7"/>
  <c r="F250" i="7"/>
  <c r="E250" i="7"/>
  <c r="D250" i="7"/>
  <c r="G239" i="7"/>
  <c r="F239" i="7"/>
  <c r="E239" i="7"/>
  <c r="D239" i="7"/>
  <c r="G216" i="7"/>
  <c r="F216" i="7"/>
  <c r="F214" i="7" s="1"/>
  <c r="E216" i="7"/>
  <c r="E214" i="7" s="1"/>
  <c r="D216" i="7"/>
  <c r="G210" i="7"/>
  <c r="F210" i="7"/>
  <c r="E210" i="7"/>
  <c r="D210" i="7"/>
  <c r="G204" i="7"/>
  <c r="F204" i="7"/>
  <c r="E204" i="7"/>
  <c r="D204" i="7"/>
  <c r="G163" i="7"/>
  <c r="F163" i="7"/>
  <c r="E163" i="7"/>
  <c r="D163" i="7"/>
  <c r="G116" i="7"/>
  <c r="F116" i="7"/>
  <c r="E116" i="7"/>
  <c r="G49" i="7"/>
  <c r="G8" i="7" s="1"/>
  <c r="F49" i="7"/>
  <c r="E49" i="7"/>
  <c r="D8" i="7" l="1"/>
  <c r="D214" i="7"/>
  <c r="D272" i="7" s="1"/>
  <c r="G214" i="7"/>
  <c r="G272" i="7" s="1"/>
  <c r="E8" i="7"/>
  <c r="E272" i="7" s="1"/>
  <c r="F8" i="7"/>
  <c r="F272" i="7" s="1"/>
  <c r="E13" i="4"/>
  <c r="F13" i="4"/>
  <c r="F7" i="4"/>
  <c r="E7" i="4"/>
  <c r="E72" i="4" l="1"/>
  <c r="F72" i="4"/>
</calcChain>
</file>

<file path=xl/sharedStrings.xml><?xml version="1.0" encoding="utf-8"?>
<sst xmlns="http://schemas.openxmlformats.org/spreadsheetml/2006/main" count="1115" uniqueCount="469">
  <si>
    <t>TOTAL</t>
  </si>
  <si>
    <t>Renovation of the Gabriel Sundukyan National Theatre</t>
  </si>
  <si>
    <t>Erste Bank AG</t>
  </si>
  <si>
    <t>Renovation of the Aram Khachaturian Philharmonic Concert Hall</t>
  </si>
  <si>
    <t>Renovation of the Aram Khachaturian Philharmonic Concert Hall (Advance)</t>
  </si>
  <si>
    <t>Erste Bank (Austria)</t>
  </si>
  <si>
    <t>III</t>
  </si>
  <si>
    <t xml:space="preserve">Technical Re-equipment of the Opera and Ballet National Academic Theatre and Philharmonic Concert Hall </t>
  </si>
  <si>
    <t>Raiffeisen Bank International AG</t>
  </si>
  <si>
    <t>Raiffeisen Bank International AG (Austria)</t>
  </si>
  <si>
    <t>II</t>
  </si>
  <si>
    <t>Cyclotron Project</t>
  </si>
  <si>
    <t>KBC Bank</t>
  </si>
  <si>
    <t>KBC BANK NV (Belgium)</t>
  </si>
  <si>
    <t>I</t>
  </si>
  <si>
    <t>of which</t>
  </si>
  <si>
    <t>Commercial Banks</t>
  </si>
  <si>
    <t>Customs Management, Technology and Equipment Modernization Project</t>
  </si>
  <si>
    <t xml:space="preserve">Export-Import Bank of China </t>
  </si>
  <si>
    <t xml:space="preserve">The Export-Import Bank of China </t>
  </si>
  <si>
    <t>VII</t>
  </si>
  <si>
    <t>Arpa-Sevan Tunnel Rehabilitation</t>
  </si>
  <si>
    <t>Abu-Dhaby Fund for Development</t>
  </si>
  <si>
    <t>Abu-Dhabi Fund for Development</t>
  </si>
  <si>
    <t>VI</t>
  </si>
  <si>
    <t>Yerevan Combined Cycle Co-Generation Power Plant</t>
  </si>
  <si>
    <t>Japan</t>
  </si>
  <si>
    <t>Electricity Transmission (II Tranche)</t>
  </si>
  <si>
    <t>Electricity Transmission (I Tranche)</t>
  </si>
  <si>
    <t>Japan (JICA)</t>
  </si>
  <si>
    <t>V</t>
  </si>
  <si>
    <t>15 mln. USD (1997)</t>
  </si>
  <si>
    <t>USA</t>
  </si>
  <si>
    <t>15 mln. USD (1996)</t>
  </si>
  <si>
    <t>15 mln. USD (1995)</t>
  </si>
  <si>
    <t>IV</t>
  </si>
  <si>
    <t>Budget Support (Cofinancing Development Policy IV)</t>
  </si>
  <si>
    <t>France</t>
  </si>
  <si>
    <t>Vedi Reservoir Construction</t>
  </si>
  <si>
    <t>Yerevan Water Sector and Wastewater Improvement</t>
  </si>
  <si>
    <t xml:space="preserve">Electricity </t>
  </si>
  <si>
    <t>Purchase of Weaponry II</t>
  </si>
  <si>
    <t>Russia</t>
  </si>
  <si>
    <t>Purchase of Weaponry I</t>
  </si>
  <si>
    <t xml:space="preserve">Rehabilitation of Armenian Nuclear Plant </t>
  </si>
  <si>
    <t xml:space="preserve">Russian Federation </t>
  </si>
  <si>
    <t>Policy based Loan (PBL) multisectoral (budget support)</t>
  </si>
  <si>
    <t>Germany-KfW</t>
  </si>
  <si>
    <t>Policy based Loan (PBL) Environment Protection</t>
  </si>
  <si>
    <t>Akhouryan River`s Water Resources Management, II Phase</t>
  </si>
  <si>
    <t>Akhouryan River`s Water Resources Management, I Phase</t>
  </si>
  <si>
    <t>Caucasus Electric Transmission Network III (Project Phase 2)</t>
  </si>
  <si>
    <t>Caucasus Electric Transmission Network I (Project Phase 1) - II Tranche</t>
  </si>
  <si>
    <t>Caucasus Electric Transmission Network I (Project Phase 1) - I Tranche</t>
  </si>
  <si>
    <t>Rehabilitation of Vorotan Hydropower Cascade II</t>
  </si>
  <si>
    <t>Rehabilitation of Vorotan Hydropower Cascade I (Tranche II)</t>
  </si>
  <si>
    <t>Rehabilitation of Vorotan Hydropower Cascade I (Tranche I)</t>
  </si>
  <si>
    <t>High voltage (Gyumry II Substation - Tranche II)</t>
  </si>
  <si>
    <t>High voltage (Gyumry II Substation - Tranche I)</t>
  </si>
  <si>
    <t>Deposit Guaranty System</t>
  </si>
  <si>
    <t>Municipal Infrastructure Development II Project - Phase III (Lory - Shirak - Armavir)</t>
  </si>
  <si>
    <t>Municipal Infrastructure Development II Project - Phase II (Lory - Shirak)</t>
  </si>
  <si>
    <t>Municipal Infrastructure Development II Project - Phase I (Lory - Shirak)</t>
  </si>
  <si>
    <t>Municipal Infrastructure Development Project - Phase II (Armavir)</t>
  </si>
  <si>
    <t>Municipal Infrastructure Development Project - Phase I (Armavir)</t>
  </si>
  <si>
    <t>High Voltage  (II Tranche)</t>
  </si>
  <si>
    <t>High Voltage (I Tranche)</t>
  </si>
  <si>
    <t>Rehabilitation of Sevan-Hrazdan Hydropower Cascade (II Tranche)</t>
  </si>
  <si>
    <t>Rehabilitation of Sevan-Hrazdan Hydropower Cascade (I Tranche)</t>
  </si>
  <si>
    <t>Germany (KfW)</t>
  </si>
  <si>
    <t>Bilateral Creditors</t>
  </si>
  <si>
    <t>Financial Credit</t>
  </si>
  <si>
    <t>EDB (EFSD)</t>
  </si>
  <si>
    <t>Irrigation System Modernization</t>
  </si>
  <si>
    <t>North-South Road Corridor Programm - Project IV</t>
  </si>
  <si>
    <t>Eurasian Development Bank</t>
  </si>
  <si>
    <t>X</t>
  </si>
  <si>
    <t>Macro-Financial Assistance (II Tranche)</t>
  </si>
  <si>
    <t>EU</t>
  </si>
  <si>
    <t>Macro-Financial Assistance (I Tranche)</t>
  </si>
  <si>
    <t>European Union</t>
  </si>
  <si>
    <t>IX</t>
  </si>
  <si>
    <t>Stand By Arrangement 2020</t>
  </si>
  <si>
    <t>IMF</t>
  </si>
  <si>
    <t>International Monetary Fund</t>
  </si>
  <si>
    <t>VIII</t>
  </si>
  <si>
    <t>Human Development Enhancement</t>
  </si>
  <si>
    <t>ADB/OCR</t>
  </si>
  <si>
    <t>Public Efficiency and Financial Markets II</t>
  </si>
  <si>
    <t>Public Efficiency and Financial Markets - Subprogram II</t>
  </si>
  <si>
    <t>Public Efficiency and Financial Markets - Subprogram I</t>
  </si>
  <si>
    <t>Infrastructure Sustainability Support, Phase 2</t>
  </si>
  <si>
    <t>Sustainable Urban Development Investment Programm - Project II</t>
  </si>
  <si>
    <t>ADB/ADF</t>
  </si>
  <si>
    <t>Women`s Entrepreneurship Support Sector Development</t>
  </si>
  <si>
    <t>Water Supply and Sanitation (Additional Financing)</t>
  </si>
  <si>
    <t>Sustainable Urban Development Investment Programm - Project I</t>
  </si>
  <si>
    <t>North-South Road Corridor Investment Programm - Project II</t>
  </si>
  <si>
    <t>North-South Road Corridor Investment Programm - Project I</t>
  </si>
  <si>
    <t>Crisis Recovery Support II</t>
  </si>
  <si>
    <t>Crisis Recovery Support I</t>
  </si>
  <si>
    <t>Rural Road (Suplementary)</t>
  </si>
  <si>
    <t>Water Supply and Sanitation</t>
  </si>
  <si>
    <t>Rural Road</t>
  </si>
  <si>
    <t xml:space="preserve">Asian Development Bank </t>
  </si>
  <si>
    <t xml:space="preserve">Infrastructure and Rural Finance Support Programme  </t>
  </si>
  <si>
    <t>OFID</t>
  </si>
  <si>
    <t>Rural Assets Creation</t>
  </si>
  <si>
    <t>Farmer Market Access</t>
  </si>
  <si>
    <t>Productive Infrastructure Rehabilitation</t>
  </si>
  <si>
    <t>Rural Areas Economic Development</t>
  </si>
  <si>
    <t xml:space="preserve">OPEC Fund for International Development </t>
  </si>
  <si>
    <t>IFAD</t>
  </si>
  <si>
    <t>Agricultural Services</t>
  </si>
  <si>
    <t>North-West Agricultural Services</t>
  </si>
  <si>
    <t>Irrigation Rehabilitation</t>
  </si>
  <si>
    <t xml:space="preserve">International Fund for Agricultural Development </t>
  </si>
  <si>
    <t>Yerevan Solid Waste - Phase I</t>
  </si>
  <si>
    <t>EIB</t>
  </si>
  <si>
    <t>Caucasus Transmission Network</t>
  </si>
  <si>
    <t>North-South Road Corridor (Other Tranches)</t>
  </si>
  <si>
    <t>North-South Road Corridor (III Tranche)</t>
  </si>
  <si>
    <t>North-South Road Corridor (II Tranche)</t>
  </si>
  <si>
    <t>North-South Road Corridor (I Tranche)</t>
  </si>
  <si>
    <t>Yerevan Water Supply Improvement (Other Tranches)</t>
  </si>
  <si>
    <t>Yerevan Water Supply Improvement  (I Tranche)</t>
  </si>
  <si>
    <t>Yerevan Metro Rehabilitation II (Other Tranches)</t>
  </si>
  <si>
    <t>Yerevan Metro Rehabilitation II (I Tranche)</t>
  </si>
  <si>
    <t>Armenia M6 Interstate Road (III Tranche)</t>
  </si>
  <si>
    <t>Armenia M6 Interstate Road (II Tranche)</t>
  </si>
  <si>
    <t>Armenia M6 Interstate Road (I Tranche)</t>
  </si>
  <si>
    <t>Border Crossing and Infrastructure (VI Tranche)</t>
  </si>
  <si>
    <t>Border Crossing and Infrastructure (V Tranche)</t>
  </si>
  <si>
    <t>Border Crossing and Infrastructure (IV Tranche)</t>
  </si>
  <si>
    <t>Border Crossing and Infrastructure (III Tranche)</t>
  </si>
  <si>
    <t>Border Crossing and Infrastructure (II Tranche)</t>
  </si>
  <si>
    <t>Border Crossing and Infrastructure (I Tranche)</t>
  </si>
  <si>
    <t>Armenian Small Municipalities Water (III Tranche)</t>
  </si>
  <si>
    <t>Armenian Small Municipalities Water (II Tranche)</t>
  </si>
  <si>
    <t>Armenian Small Municipalities Water (I Tranche)</t>
  </si>
  <si>
    <t>Yerevan Metro Rehabilitation  (II Tranche)</t>
  </si>
  <si>
    <t>Yerevan Metro Rehabilitation  (I Tranche)</t>
  </si>
  <si>
    <t xml:space="preserve">European Investment Bank </t>
  </si>
  <si>
    <t>Meghri Border Crossing</t>
  </si>
  <si>
    <t>EBRD</t>
  </si>
  <si>
    <t>Kotayk and Gegharkunik Solid Waste Management (Tranche B)</t>
  </si>
  <si>
    <t>Kotayk and Gegharkunik Solid Waste Management (Tranche A)</t>
  </si>
  <si>
    <t>Gyumri Urban Roads</t>
  </si>
  <si>
    <t>Yerevan Street Lighting</t>
  </si>
  <si>
    <t>Yerevan Solid Waste (II Tranche)</t>
  </si>
  <si>
    <t>Yerevan Solid Waste (I Tranche)</t>
  </si>
  <si>
    <t>Northern Corridor Modernization</t>
  </si>
  <si>
    <t>Yerevan Water Supply Improvement</t>
  </si>
  <si>
    <t>Yerevan Metro Rehabilitation II</t>
  </si>
  <si>
    <t>Armenian Small Municipalities Water</t>
  </si>
  <si>
    <t>Yerevan Metro Rehabilitation</t>
  </si>
  <si>
    <t>European Bank for Reconstruction and Development</t>
  </si>
  <si>
    <t>Community Agriculture Resource Management and Competitiveness II (Tranche I)</t>
  </si>
  <si>
    <t>IDA</t>
  </si>
  <si>
    <t>Community Agriculture Resource Management and Competitiveness II (Tranche II)</t>
  </si>
  <si>
    <t>Social Protection Administration II</t>
  </si>
  <si>
    <t xml:space="preserve">Education Improvement </t>
  </si>
  <si>
    <t>Development Policy I</t>
  </si>
  <si>
    <t>Disease Prevention and Control</t>
  </si>
  <si>
    <t>Tax Administration Modernization</t>
  </si>
  <si>
    <t>Social Investment Fund III (III Additional Financing)</t>
  </si>
  <si>
    <t>Development Policy Operation III</t>
  </si>
  <si>
    <t>Community Agriculture Resource Management and Competitiveness</t>
  </si>
  <si>
    <t>Development Policy Operation II</t>
  </si>
  <si>
    <t>Development Policy Operation I</t>
  </si>
  <si>
    <t>Education Quality &amp; Relevance II</t>
  </si>
  <si>
    <t>Lifeline Roads Improvement</t>
  </si>
  <si>
    <t>Social Investment Fund III (Additional Financing)</t>
  </si>
  <si>
    <t>Rural Enterprise and Small-Scale Commercial Agriculture Development (Additional Financing)</t>
  </si>
  <si>
    <t>Municipal Water and Wastewater (Additional Financing)</t>
  </si>
  <si>
    <t>Poverty Reduction Support IV</t>
  </si>
  <si>
    <t>Health System Modernization II</t>
  </si>
  <si>
    <t>Poverty Reduction Support III</t>
  </si>
  <si>
    <t>Judical Reform II</t>
  </si>
  <si>
    <t>Social Investment Fund III</t>
  </si>
  <si>
    <t>Avian Influenza Preparedness</t>
  </si>
  <si>
    <t>Renewable Energy</t>
  </si>
  <si>
    <t>Poverty Reduction Support II</t>
  </si>
  <si>
    <t>Urban Heating</t>
  </si>
  <si>
    <t>Rural Enterprise and Small-Scale Commercial Agriculture Development</t>
  </si>
  <si>
    <t>Yerevan Water &amp; Wastewater</t>
  </si>
  <si>
    <t>Poverty Reduction Support I</t>
  </si>
  <si>
    <t>Irrigation Dam Safety II</t>
  </si>
  <si>
    <t>Social Protection Administration</t>
  </si>
  <si>
    <t>Health System Modernization</t>
  </si>
  <si>
    <t xml:space="preserve">Municipal Water and Wastewater </t>
  </si>
  <si>
    <t>Public Sector Modernization</t>
  </si>
  <si>
    <t>Education Quality &amp; Relevance</t>
  </si>
  <si>
    <t>Structural Adjustment Credit V (SAC V)</t>
  </si>
  <si>
    <t>Natural Resources Management and Poverty Reduction</t>
  </si>
  <si>
    <t xml:space="preserve">Foreign Invest and Export Facilitation </t>
  </si>
  <si>
    <t>Enterprise Incubator</t>
  </si>
  <si>
    <t>Irrigation Development (Additional Financing)</t>
  </si>
  <si>
    <t>Irrigation Development</t>
  </si>
  <si>
    <t>Structural Adjustment Credit IV (SAC IV)</t>
  </si>
  <si>
    <t>Judical Reform</t>
  </si>
  <si>
    <t>Transport</t>
  </si>
  <si>
    <t>Social Investment Fund II</t>
  </si>
  <si>
    <t>Irrigation Dam Safety</t>
  </si>
  <si>
    <t>Electricity Transmission</t>
  </si>
  <si>
    <t>Structural Adjustment Credit III (SAC III)</t>
  </si>
  <si>
    <t>Title Registration</t>
  </si>
  <si>
    <t>Municipal Development</t>
  </si>
  <si>
    <t>Agricultural Reform Support (Additional Financing)</t>
  </si>
  <si>
    <t>Agricultural Reform Support</t>
  </si>
  <si>
    <t>Education Training &amp; MGMNT</t>
  </si>
  <si>
    <t>Structural Adjustment Technical Assistance Credit II (SATAC II)</t>
  </si>
  <si>
    <t>Structural Adjustment Credit II (SAC II)</t>
  </si>
  <si>
    <t>Health Financing &amp; Primary Health</t>
  </si>
  <si>
    <t>Enterprise Development</t>
  </si>
  <si>
    <t>Structural Adjustment Technical Assistance Credit I (SATAC I)</t>
  </si>
  <si>
    <t>Structural Adjustment Credit I (SAC I)</t>
  </si>
  <si>
    <t>Social Investment Fund I</t>
  </si>
  <si>
    <t>Highway Project II</t>
  </si>
  <si>
    <t>Highway Project I</t>
  </si>
  <si>
    <t>Rehabilitation Loan</t>
  </si>
  <si>
    <t xml:space="preserve">Irrigation Rehabilitation </t>
  </si>
  <si>
    <t>Power Maintenance</t>
  </si>
  <si>
    <t>Earthquake Zone Reconstruction</t>
  </si>
  <si>
    <t>International Development Association</t>
  </si>
  <si>
    <t>IBRD</t>
  </si>
  <si>
    <t>Social Investment and Local Development (Additional Financing)</t>
  </si>
  <si>
    <t>Economic, Fiscal and Public Sector Governance Development Policy</t>
  </si>
  <si>
    <t>Lifeline Road Network Improvement (Second Additional Financing)</t>
  </si>
  <si>
    <t>Irrigation System Enhancement (Additional Financing)</t>
  </si>
  <si>
    <t>Development Policy IV</t>
  </si>
  <si>
    <t>Power Sector Financial Recovery</t>
  </si>
  <si>
    <t>Local Economy &amp; Infrastructure Development</t>
  </si>
  <si>
    <t>Development Policy III</t>
  </si>
  <si>
    <t>Public Sector Modernization III</t>
  </si>
  <si>
    <t>Lifeline Road Network Improvement (Additional Financing)</t>
  </si>
  <si>
    <t>Electricity Transmission Network Improvement</t>
  </si>
  <si>
    <t>Social Investment and Local Development</t>
  </si>
  <si>
    <t>Development Policy II</t>
  </si>
  <si>
    <t>Trade Promotion &amp; Quality Infrastructure</t>
  </si>
  <si>
    <t>Electricity Supply Reliability (Additional Financing)</t>
  </si>
  <si>
    <t>Community Agriculture Resource Management and Competitiveness II</t>
  </si>
  <si>
    <t>Irrigation System Enhancement</t>
  </si>
  <si>
    <t>Lifeline Road Network Improvement</t>
  </si>
  <si>
    <t>Municipal Water</t>
  </si>
  <si>
    <t>Irrigation Rehabilitation Emergency (Additional Financing)</t>
  </si>
  <si>
    <t>Electricity Supply Reliability</t>
  </si>
  <si>
    <t>Health System Modernization II (Additional Financing)</t>
  </si>
  <si>
    <t>Armenia E-society and Innovation for Competitiveness</t>
  </si>
  <si>
    <t>Lifeline Roads Improvements (Second Additional Financing)</t>
  </si>
  <si>
    <t>Public Sector Modernization II</t>
  </si>
  <si>
    <t>Social Protection Administration (Additional Financing)</t>
  </si>
  <si>
    <t>Social Investment Fund III (Second Additional Financing)</t>
  </si>
  <si>
    <t>Irrigation Rehabilitation Emergency</t>
  </si>
  <si>
    <t>Lifeline Roads Improvements (Additional Financing)</t>
  </si>
  <si>
    <t>International Bank for Reconstruction and Development</t>
  </si>
  <si>
    <t>Multilateral Creditors</t>
  </si>
  <si>
    <t>AMD, thousand</t>
  </si>
  <si>
    <t>USD</t>
  </si>
  <si>
    <t>Principal Payments</t>
  </si>
  <si>
    <t>Interest Payments</t>
  </si>
  <si>
    <t>Loan / Credit</t>
  </si>
  <si>
    <t>Creditor</t>
  </si>
  <si>
    <t>No</t>
  </si>
  <si>
    <t>REPORT</t>
  </si>
  <si>
    <t xml:space="preserve">Eurobonds - US$ 750 mln 3.60% due 2031 </t>
  </si>
  <si>
    <t>Eurobonds - US$ 500 mln 3.95% due 2029</t>
  </si>
  <si>
    <t>Eurobonds - US$ 500 mln 7.15% due 2025</t>
  </si>
  <si>
    <t>thousand AMD</t>
  </si>
  <si>
    <t>Total Payments</t>
  </si>
  <si>
    <t>Redemption / Buyback</t>
  </si>
  <si>
    <t>Interest Payments (coupons and other charges)</t>
  </si>
  <si>
    <t>Eurobonds</t>
  </si>
  <si>
    <t>AMD, thousands</t>
  </si>
  <si>
    <t>Type of security and ISIN</t>
  </si>
  <si>
    <t>Interest (coupon and other payments)</t>
  </si>
  <si>
    <t>Redemption / buyback</t>
  </si>
  <si>
    <t>Total payments</t>
  </si>
  <si>
    <t>Long-Term Coupon Bonds</t>
  </si>
  <si>
    <t>AMGB</t>
  </si>
  <si>
    <t>20</t>
  </si>
  <si>
    <t>072287</t>
  </si>
  <si>
    <t>172327</t>
  </si>
  <si>
    <t>30</t>
  </si>
  <si>
    <t>163472</t>
  </si>
  <si>
    <t>Medium-Term Coupon Notes</t>
  </si>
  <si>
    <t>AMGN</t>
  </si>
  <si>
    <t>60</t>
  </si>
  <si>
    <t>36</t>
  </si>
  <si>
    <t>Short-Term Bills</t>
  </si>
  <si>
    <t>AMGT</t>
  </si>
  <si>
    <t>Saving Coupon Bonds</t>
  </si>
  <si>
    <t>AMGS</t>
  </si>
  <si>
    <t>02</t>
  </si>
  <si>
    <t>04</t>
  </si>
  <si>
    <t>08</t>
  </si>
  <si>
    <t>08A247</t>
  </si>
  <si>
    <t>164242</t>
  </si>
  <si>
    <t>167245</t>
  </si>
  <si>
    <t>191245</t>
  </si>
  <si>
    <t>12</t>
  </si>
  <si>
    <t>16B248</t>
  </si>
  <si>
    <t>016244</t>
  </si>
  <si>
    <t>019248</t>
  </si>
  <si>
    <t>053247</t>
  </si>
  <si>
    <t>28C241</t>
  </si>
  <si>
    <t>Allocation</t>
  </si>
  <si>
    <t>Proceeds from allocation</t>
  </si>
  <si>
    <t>11</t>
  </si>
  <si>
    <t>042246</t>
  </si>
  <si>
    <t>183248</t>
  </si>
  <si>
    <t>042257</t>
  </si>
  <si>
    <t>183259</t>
  </si>
  <si>
    <t>Creditor / Loan, Credit</t>
  </si>
  <si>
    <t>North-South Road Corridor Investment Programm - Project III</t>
  </si>
  <si>
    <t>Eurasian Development Bank (as adiministrator of Eurasian Fund for Stabilization and Development)</t>
  </si>
  <si>
    <t>Disease Prevention and Control (Additional Financing)</t>
  </si>
  <si>
    <t>Public Sector Modernization IV</t>
  </si>
  <si>
    <t>Additional Financing for the Educaton Improvement Project</t>
  </si>
  <si>
    <t>Yerevan Bus</t>
  </si>
  <si>
    <t xml:space="preserve">Power Transmission Rehabilitation </t>
  </si>
  <si>
    <t>Seismic Safety Improvement</t>
  </si>
  <si>
    <t>Budget Support (Cofinancing Fiscal Sustatinability and Financial Markets Development Program)</t>
  </si>
  <si>
    <t>29A332</t>
  </si>
  <si>
    <t>294276</t>
  </si>
  <si>
    <t>294251</t>
  </si>
  <si>
    <t>151249</t>
  </si>
  <si>
    <t>052249</t>
  </si>
  <si>
    <t>043248</t>
  </si>
  <si>
    <t>24B259</t>
  </si>
  <si>
    <t>29C247</t>
  </si>
  <si>
    <t>29C256</t>
  </si>
  <si>
    <t>212249</t>
  </si>
  <si>
    <t>212252</t>
  </si>
  <si>
    <t>212264</t>
  </si>
  <si>
    <t>303246</t>
  </si>
  <si>
    <t>303261</t>
  </si>
  <si>
    <t>035240</t>
  </si>
  <si>
    <t>035251</t>
  </si>
  <si>
    <t>076244</t>
  </si>
  <si>
    <t>076255</t>
  </si>
  <si>
    <t>197248</t>
  </si>
  <si>
    <t>197259</t>
  </si>
  <si>
    <t>019244</t>
  </si>
  <si>
    <t>019255</t>
  </si>
  <si>
    <t>18A244</t>
  </si>
  <si>
    <t>18A253</t>
  </si>
  <si>
    <t>24B240</t>
  </si>
  <si>
    <t>31</t>
  </si>
  <si>
    <t>29A504</t>
  </si>
  <si>
    <t>29A522</t>
  </si>
  <si>
    <t>294284</t>
  </si>
  <si>
    <t>294269</t>
  </si>
  <si>
    <t>014249</t>
  </si>
  <si>
    <t>135242</t>
  </si>
  <si>
    <t>036242</t>
  </si>
  <si>
    <t>303259</t>
  </si>
  <si>
    <t>115244</t>
  </si>
  <si>
    <t>115257</t>
  </si>
  <si>
    <t>30C230</t>
  </si>
  <si>
    <t>306249</t>
  </si>
  <si>
    <t>306264</t>
  </si>
  <si>
    <t>29A250</t>
  </si>
  <si>
    <t>29A276</t>
  </si>
  <si>
    <t>29A292</t>
  </si>
  <si>
    <t>29A316</t>
  </si>
  <si>
    <t>29A366</t>
  </si>
  <si>
    <t>29A374</t>
  </si>
  <si>
    <t>294244</t>
  </si>
  <si>
    <t>294243</t>
  </si>
  <si>
    <t>294250</t>
  </si>
  <si>
    <t>294268</t>
  </si>
  <si>
    <t>Green, Resilient and Inclusive Development Policy Loan</t>
  </si>
  <si>
    <t>North-South Road Corridor (IV Tranche)</t>
  </si>
  <si>
    <t>*Capitalization - loan charges (interest and commitment charges) are financed by loan proceeds and treated as disbursement</t>
  </si>
  <si>
    <t>115269</t>
  </si>
  <si>
    <t>306252</t>
  </si>
  <si>
    <t>222240</t>
  </si>
  <si>
    <t>228245</t>
  </si>
  <si>
    <t>228258</t>
  </si>
  <si>
    <t>228260</t>
  </si>
  <si>
    <t>283242</t>
  </si>
  <si>
    <t>289247</t>
  </si>
  <si>
    <t>289250</t>
  </si>
  <si>
    <t>289262</t>
  </si>
  <si>
    <t>075242</t>
  </si>
  <si>
    <t>07B244</t>
  </si>
  <si>
    <t>07B252</t>
  </si>
  <si>
    <t>07B262</t>
  </si>
  <si>
    <t>266247</t>
  </si>
  <si>
    <t>26C242</t>
  </si>
  <si>
    <t>26C250</t>
  </si>
  <si>
    <t>26C260</t>
  </si>
  <si>
    <t>098244</t>
  </si>
  <si>
    <t>092252</t>
  </si>
  <si>
    <t>092266</t>
  </si>
  <si>
    <t>092278</t>
  </si>
  <si>
    <t>294277</t>
  </si>
  <si>
    <t>294292</t>
  </si>
  <si>
    <t>032258</t>
  </si>
  <si>
    <t>033256</t>
  </si>
  <si>
    <t>313252</t>
  </si>
  <si>
    <t>055259</t>
  </si>
  <si>
    <t>128247</t>
  </si>
  <si>
    <t>029247</t>
  </si>
  <si>
    <t>309243</t>
  </si>
  <si>
    <t>04B248</t>
  </si>
  <si>
    <t>131258</t>
  </si>
  <si>
    <t>02C240</t>
  </si>
  <si>
    <t>026250</t>
  </si>
  <si>
    <t>02A241</t>
  </si>
  <si>
    <t>024255</t>
  </si>
  <si>
    <t>024269</t>
  </si>
  <si>
    <t>024271</t>
  </si>
  <si>
    <t>24B243</t>
  </si>
  <si>
    <t>245256</t>
  </si>
  <si>
    <t>245260</t>
  </si>
  <si>
    <t>245272</t>
  </si>
  <si>
    <t>Water Sector Communal Infrastructure (III Tranche)</t>
  </si>
  <si>
    <t>Seismic Safety Improvement (Additional Financing)</t>
  </si>
  <si>
    <t>North-South Road Corridor (V Tranche)</t>
  </si>
  <si>
    <t>Green, Resilient and Inclusive Development Program</t>
  </si>
  <si>
    <t>Fiscal Sustatinability and Financial Markets Development Program - Subprogram I</t>
  </si>
  <si>
    <t>Armenia-Georgia Border Regional Road (M6 Vanadzor-Bagratashen) Improvement</t>
  </si>
  <si>
    <t>Yerevan Urban Development Investment Project</t>
  </si>
  <si>
    <t>Infrastructure Sustainability Support</t>
  </si>
  <si>
    <t>Human Development Enhancement*</t>
  </si>
  <si>
    <t>Fiscal Sustatinability and Financial Markets Development Program - Subprogram I*</t>
  </si>
  <si>
    <t>306256</t>
  </si>
  <si>
    <t>048254</t>
  </si>
  <si>
    <t>111252</t>
  </si>
  <si>
    <t>117257</t>
  </si>
  <si>
    <t>117261</t>
  </si>
  <si>
    <t>117273</t>
  </si>
  <si>
    <t>033258</t>
  </si>
  <si>
    <t>039253</t>
  </si>
  <si>
    <t>039267</t>
  </si>
  <si>
    <t>039279</t>
  </si>
  <si>
    <t>017242</t>
  </si>
  <si>
    <t>on Armenian Government Treasury Securities' allocations and proceeds from them in January-December 2024</t>
  </si>
  <si>
    <t>on principal (buyback) and interest payments of Government Treasury Securities from the RA State Budget in January-December 2024</t>
  </si>
  <si>
    <t>13A258</t>
  </si>
  <si>
    <t>03B257</t>
  </si>
  <si>
    <t>01C259</t>
  </si>
  <si>
    <t>254250</t>
  </si>
  <si>
    <t>25A255</t>
  </si>
  <si>
    <t>25A264</t>
  </si>
  <si>
    <t>25A274</t>
  </si>
  <si>
    <t>106252</t>
  </si>
  <si>
    <t>10C253</t>
  </si>
  <si>
    <t>10C262</t>
  </si>
  <si>
    <t>10C272</t>
  </si>
  <si>
    <t>Long-Term Coupon Bonds*</t>
  </si>
  <si>
    <t>* Includes directly placed bonds with a face value of AMD 13,763,690,000.00 on December 30, 2024 in return for the surrender of monetary claims (property rights) of several financial organizations in accordance with the RA Government's decision N 2326 dated December 28, 2023 (amended by RA Government's decision N 1638 dated October 17, 2024).</t>
  </si>
  <si>
    <t>on disbursements of loans and credits provided by multilateral and bilateral creditors and commercial banks to the Armenian Government in January - December 2024</t>
  </si>
  <si>
    <t>Second Green, Resilient and Inclusive Development Policy Operation</t>
  </si>
  <si>
    <t>Water Sector Communal Infrastructure (IV Tranche)</t>
  </si>
  <si>
    <t>Yerevan Metro Rehabilitation II (III Tranche)</t>
  </si>
  <si>
    <t>Second Green, Resilient and Inclusive Development Program</t>
  </si>
  <si>
    <t>Fiscal Sustainability and Financial Markets Development Program - Subprogram 2</t>
  </si>
  <si>
    <t>Budget Support-2 (Cofinancing Fiscal Sustatinability and Financial Markets Development Program)</t>
  </si>
  <si>
    <t>Yerevan Water Supply Improvement (II Tranche)</t>
  </si>
  <si>
    <t>on principal (buyback) and interest payments of Eurobonds from the RA State Budget in January - December 2024</t>
  </si>
  <si>
    <t>on principal and interest payments of loans and credits provided by multilateral, bilateral creditors and commercial banks to the Armenian Government from the RA State Budget in January - December 2024</t>
  </si>
  <si>
    <t>Yerevan Metro Rehabilitation II (II Tranche)</t>
  </si>
  <si>
    <t>Yerevan Water Supply Improvement  (II Tranche)</t>
  </si>
  <si>
    <t>Water Sector Communal Infrastructure (I Tranche)</t>
  </si>
  <si>
    <t>Water Sector Communal Infrastructure (II Tranche)</t>
  </si>
  <si>
    <t>Water Sector Communal Infrastructure (Other Tranches)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</si>
</sst>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$-409]* #,##0.00_ ;_-[$$-409]* \-#,##0.00\ ;_-[$$-409]* &quot;-&quot;??_ ;_-@_ "/>
    <numFmt numFmtId="165" formatCode="_(* #,##0.00000_);_(* \(#,##0.00000\);_(* &quot;-&quot;??_);_(@_)"/>
    <numFmt numFmtId="166" formatCode="_(* #,##0.0_);_(* \(#,##0.0\);_(* &quot;-&quot;??_);_(@_)"/>
    <numFmt numFmtId="167" formatCode="_(&quot;$&quot;* #,##0.0_);_(&quot;$&quot;* \(#,##0.0\);_(&quot;$&quot;* &quot;-&quot;??_);_(@_)"/>
    <numFmt numFmtId="168" formatCode="_([$$-409]* #,##0.00_);_([$$-409]* \(#,##0.00\);_([$$-409]* &quot;-&quot;??_);_(@_)"/>
    <numFmt numFmtId="169" formatCode="_-* #,##0.00_-;\-* #,##0.00_-;_-* &quot;-&quot;??_-;_-@_-"/>
    <numFmt numFmtId="170" formatCode="General_)"/>
    <numFmt numFmtId="171" formatCode="_-[$$-409]* #,##0.0_ ;_-[$$-409]* \-#,##0.0\ ;_-[$$-409]* &quot;-&quot;??_ ;_-@_ "/>
  </numFmts>
  <fonts count="7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i/>
      <sz val="10"/>
      <color indexed="8"/>
      <name val="GHEA Grapalat"/>
      <family val="3"/>
    </font>
    <font>
      <i/>
      <sz val="10"/>
      <name val="GHEA Grapalat"/>
      <family val="3"/>
    </font>
    <font>
      <i/>
      <sz val="12"/>
      <name val="GHEA Grapalat"/>
      <family val="3"/>
    </font>
    <font>
      <b/>
      <sz val="12"/>
      <name val="GHEA Grapalat"/>
      <family val="3"/>
    </font>
    <font>
      <sz val="8"/>
      <name val="Arial Armenian"/>
      <family val="2"/>
    </font>
    <font>
      <sz val="16"/>
      <name val="GHEA Grapalat"/>
      <family val="3"/>
    </font>
    <font>
      <sz val="12"/>
      <name val="GHEA Grapalat"/>
      <family val="3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8"/>
      <name val="Calibri"/>
      <family val="2"/>
    </font>
    <font>
      <sz val="10"/>
      <name val="Arial Armenian"/>
      <family val="2"/>
    </font>
    <font>
      <sz val="10"/>
      <name val="Times Armenian"/>
      <family val="1"/>
    </font>
    <font>
      <sz val="11"/>
      <color theme="1"/>
      <name val="GHEA Grapalat"/>
      <family val="2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2"/>
      <name val="Times Armenian"/>
      <family val="1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1"/>
      <name val="GHEA Grapalat"/>
      <family val="3"/>
    </font>
    <font>
      <sz val="11"/>
      <name val="GHEA Grapalat"/>
      <family val="3"/>
    </font>
    <font>
      <i/>
      <sz val="11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sz val="9"/>
      <name val="GHEA Grapalat"/>
      <family val="3"/>
    </font>
    <font>
      <sz val="9"/>
      <color theme="1"/>
      <name val="GHEA Grapalat"/>
      <family val="3"/>
    </font>
  </fonts>
  <fills count="5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8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9" fillId="0" borderId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41" borderId="0" applyNumberFormat="0" applyBorder="0" applyAlignment="0" applyProtection="0"/>
    <xf numFmtId="0" fontId="29" fillId="4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40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44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45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40" borderId="0" applyNumberFormat="0" applyBorder="0" applyAlignment="0" applyProtection="0"/>
    <xf numFmtId="0" fontId="30" fillId="44" borderId="0" applyNumberFormat="0" applyBorder="0" applyAlignment="0" applyProtection="0"/>
    <xf numFmtId="0" fontId="30" fillId="47" borderId="0" applyNumberFormat="0" applyBorder="0" applyAlignment="0" applyProtection="0"/>
    <xf numFmtId="0" fontId="30" fillId="45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22" fillId="7" borderId="15" applyNumberFormat="0" applyAlignment="0" applyProtection="0"/>
    <xf numFmtId="0" fontId="22" fillId="7" borderId="15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43" fontId="3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20" fillId="6" borderId="15" applyNumberFormat="0" applyAlignment="0" applyProtection="0"/>
    <xf numFmtId="0" fontId="20" fillId="6" borderId="15" applyNumberFormat="0" applyAlignment="0" applyProtection="0"/>
    <xf numFmtId="38" fontId="37" fillId="0" borderId="0"/>
    <xf numFmtId="38" fontId="38" fillId="0" borderId="0"/>
    <xf numFmtId="38" fontId="39" fillId="0" borderId="0"/>
    <xf numFmtId="38" fontId="40" fillId="0" borderId="0"/>
    <xf numFmtId="0" fontId="41" fillId="0" borderId="0"/>
    <xf numFmtId="0" fontId="41" fillId="0" borderId="0"/>
    <xf numFmtId="0" fontId="42" fillId="0" borderId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43" fillId="0" borderId="0"/>
    <xf numFmtId="0" fontId="32" fillId="0" borderId="0"/>
    <xf numFmtId="0" fontId="35" fillId="0" borderId="0"/>
    <xf numFmtId="0" fontId="33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44" fillId="0" borderId="0"/>
    <xf numFmtId="0" fontId="32" fillId="0" borderId="0"/>
    <xf numFmtId="0" fontId="32" fillId="0" borderId="0"/>
    <xf numFmtId="0" fontId="45" fillId="0" borderId="0"/>
    <xf numFmtId="0" fontId="1" fillId="0" borderId="0"/>
    <xf numFmtId="0" fontId="12" fillId="0" borderId="0"/>
    <xf numFmtId="0" fontId="32" fillId="0" borderId="0"/>
    <xf numFmtId="0" fontId="32" fillId="0" borderId="0"/>
    <xf numFmtId="0" fontId="12" fillId="0" borderId="0"/>
    <xf numFmtId="0" fontId="1" fillId="0" borderId="0">
      <alignment shrinkToFit="1"/>
    </xf>
    <xf numFmtId="0" fontId="12" fillId="0" borderId="0"/>
    <xf numFmtId="0" fontId="32" fillId="0" borderId="0"/>
    <xf numFmtId="0" fontId="32" fillId="0" borderId="0"/>
    <xf numFmtId="0" fontId="12" fillId="0" borderId="0"/>
    <xf numFmtId="0" fontId="1" fillId="0" borderId="0"/>
    <xf numFmtId="0" fontId="1" fillId="0" borderId="0"/>
    <xf numFmtId="0" fontId="1" fillId="0" borderId="0">
      <alignment shrinkToFit="1"/>
    </xf>
    <xf numFmtId="0" fontId="1" fillId="0" borderId="0"/>
    <xf numFmtId="0" fontId="1" fillId="0" borderId="0">
      <alignment shrinkToFit="1"/>
    </xf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7" fillId="0" borderId="0"/>
    <xf numFmtId="0" fontId="46" fillId="0" borderId="0"/>
    <xf numFmtId="0" fontId="1" fillId="0" borderId="0"/>
    <xf numFmtId="0" fontId="33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4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32" fillId="0" borderId="0"/>
    <xf numFmtId="0" fontId="1" fillId="0" borderId="0"/>
    <xf numFmtId="0" fontId="34" fillId="0" borderId="0"/>
    <xf numFmtId="0" fontId="34" fillId="0" borderId="0"/>
    <xf numFmtId="0" fontId="35" fillId="0" borderId="0"/>
    <xf numFmtId="0" fontId="32" fillId="0" borderId="0"/>
    <xf numFmtId="0" fontId="12" fillId="0" borderId="0"/>
    <xf numFmtId="0" fontId="32" fillId="0" borderId="0"/>
    <xf numFmtId="0" fontId="45" fillId="0" borderId="0"/>
    <xf numFmtId="0" fontId="32" fillId="0" borderId="0"/>
    <xf numFmtId="0" fontId="31" fillId="0" borderId="0"/>
    <xf numFmtId="0" fontId="31" fillId="0" borderId="0"/>
    <xf numFmtId="0" fontId="12" fillId="0" borderId="0"/>
    <xf numFmtId="0" fontId="35" fillId="0" borderId="0"/>
    <xf numFmtId="0" fontId="12" fillId="0" borderId="0"/>
    <xf numFmtId="0" fontId="12" fillId="0" borderId="0"/>
    <xf numFmtId="0" fontId="35" fillId="0" borderId="0"/>
    <xf numFmtId="0" fontId="12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12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21" fillId="7" borderId="16" applyNumberFormat="0" applyAlignment="0" applyProtection="0"/>
    <xf numFmtId="0" fontId="21" fillId="7" borderId="16" applyNumberFormat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0" fontId="49" fillId="0" borderId="0"/>
    <xf numFmtId="0" fontId="13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0" fillId="44" borderId="0" applyNumberFormat="0" applyBorder="0" applyAlignment="0" applyProtection="0"/>
    <xf numFmtId="0" fontId="30" fillId="47" borderId="0" applyNumberFormat="0" applyBorder="0" applyAlignment="0" applyProtection="0"/>
    <xf numFmtId="0" fontId="30" fillId="51" borderId="0" applyNumberFormat="0" applyBorder="0" applyAlignment="0" applyProtection="0"/>
    <xf numFmtId="170" fontId="50" fillId="0" borderId="23">
      <protection locked="0"/>
    </xf>
    <xf numFmtId="0" fontId="51" fillId="39" borderId="24" applyNumberFormat="0" applyAlignment="0" applyProtection="0"/>
    <xf numFmtId="0" fontId="52" fillId="52" borderId="25" applyNumberFormat="0" applyAlignment="0" applyProtection="0"/>
    <xf numFmtId="0" fontId="53" fillId="52" borderId="24" applyNumberFormat="0" applyAlignment="0" applyProtection="0"/>
    <xf numFmtId="0" fontId="54" fillId="0" borderId="26" applyNumberFormat="0" applyFill="0" applyAlignment="0" applyProtection="0"/>
    <xf numFmtId="0" fontId="55" fillId="0" borderId="27" applyNumberFormat="0" applyFill="0" applyAlignment="0" applyProtection="0"/>
    <xf numFmtId="0" fontId="56" fillId="0" borderId="28" applyNumberFormat="0" applyFill="0" applyAlignment="0" applyProtection="0"/>
    <xf numFmtId="0" fontId="56" fillId="0" borderId="0" applyNumberFormat="0" applyFill="0" applyBorder="0" applyAlignment="0" applyProtection="0"/>
    <xf numFmtId="170" fontId="57" fillId="53" borderId="23"/>
    <xf numFmtId="0" fontId="58" fillId="0" borderId="29" applyNumberFormat="0" applyFill="0" applyAlignment="0" applyProtection="0"/>
    <xf numFmtId="0" fontId="59" fillId="54" borderId="30" applyNumberFormat="0" applyAlignment="0" applyProtection="0"/>
    <xf numFmtId="0" fontId="60" fillId="0" borderId="0" applyNumberFormat="0" applyFill="0" applyBorder="0" applyAlignment="0" applyProtection="0"/>
    <xf numFmtId="0" fontId="61" fillId="55" borderId="0" applyNumberFormat="0" applyBorder="0" applyAlignment="0" applyProtection="0"/>
    <xf numFmtId="0" fontId="1" fillId="0" borderId="0"/>
    <xf numFmtId="0" fontId="31" fillId="0" borderId="0"/>
    <xf numFmtId="0" fontId="31" fillId="0" borderId="0"/>
    <xf numFmtId="0" fontId="62" fillId="35" borderId="0" applyNumberFormat="0" applyBorder="0" applyAlignment="0" applyProtection="0"/>
    <xf numFmtId="0" fontId="63" fillId="0" borderId="0" applyNumberFormat="0" applyFill="0" applyBorder="0" applyAlignment="0" applyProtection="0"/>
    <xf numFmtId="0" fontId="35" fillId="56" borderId="31" applyNumberFormat="0" applyFont="0" applyAlignment="0" applyProtection="0"/>
    <xf numFmtId="0" fontId="64" fillId="0" borderId="32" applyNumberFormat="0" applyFill="0" applyAlignment="0" applyProtection="0"/>
    <xf numFmtId="0" fontId="6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6" fillId="36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0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1" applyFont="1"/>
    <xf numFmtId="43" fontId="2" fillId="0" borderId="0" xfId="2" applyFont="1" applyFill="1" applyBorder="1"/>
    <xf numFmtId="0" fontId="2" fillId="0" borderId="0" xfId="1" applyFont="1" applyAlignment="1">
      <alignment horizontal="center"/>
    </xf>
    <xf numFmtId="164" fontId="2" fillId="0" borderId="0" xfId="1" applyNumberFormat="1" applyFont="1"/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49" fontId="2" fillId="0" borderId="5" xfId="1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164" fontId="4" fillId="0" borderId="0" xfId="1" applyNumberFormat="1" applyFont="1" applyAlignment="1">
      <alignment vertical="center"/>
    </xf>
    <xf numFmtId="43" fontId="5" fillId="2" borderId="4" xfId="2" applyFont="1" applyFill="1" applyBorder="1" applyAlignment="1">
      <alignment horizontal="center" vertical="center"/>
    </xf>
    <xf numFmtId="43" fontId="5" fillId="2" borderId="5" xfId="2" applyFont="1" applyFill="1" applyBorder="1" applyAlignment="1">
      <alignment horizontal="center" vertical="center" wrapText="1"/>
    </xf>
    <xf numFmtId="43" fontId="5" fillId="2" borderId="5" xfId="2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0" xfId="4" applyFont="1" applyAlignment="1">
      <alignment vertical="center"/>
    </xf>
    <xf numFmtId="168" fontId="2" fillId="0" borderId="0" xfId="2" applyNumberFormat="1" applyFont="1" applyFill="1" applyBorder="1"/>
    <xf numFmtId="167" fontId="3" fillId="2" borderId="2" xfId="3" applyNumberFormat="1" applyFont="1" applyFill="1" applyBorder="1" applyAlignment="1">
      <alignment horizontal="center" vertical="center"/>
    </xf>
    <xf numFmtId="166" fontId="3" fillId="2" borderId="2" xfId="2" applyNumberFormat="1" applyFont="1" applyFill="1" applyBorder="1" applyAlignment="1">
      <alignment horizontal="center" vertical="center"/>
    </xf>
    <xf numFmtId="0" fontId="3" fillId="2" borderId="2" xfId="5" applyFont="1" applyFill="1" applyBorder="1" applyAlignment="1">
      <alignment horizontal="center" vertical="center" wrapText="1"/>
    </xf>
    <xf numFmtId="0" fontId="3" fillId="2" borderId="3" xfId="5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43" fontId="2" fillId="0" borderId="4" xfId="3" applyNumberFormat="1" applyFont="1" applyFill="1" applyBorder="1" applyAlignment="1">
      <alignment horizontal="left" vertical="center" wrapText="1" indent="1"/>
    </xf>
    <xf numFmtId="44" fontId="2" fillId="0" borderId="5" xfId="3" applyFont="1" applyFill="1" applyBorder="1" applyAlignment="1">
      <alignment horizontal="left" vertical="center" wrapText="1" indent="1"/>
    </xf>
    <xf numFmtId="43" fontId="2" fillId="0" borderId="5" xfId="3" applyNumberFormat="1" applyFont="1" applyFill="1" applyBorder="1" applyAlignment="1">
      <alignment horizontal="left" vertical="center" wrapText="1" indent="1"/>
    </xf>
    <xf numFmtId="0" fontId="2" fillId="0" borderId="5" xfId="1" applyFont="1" applyBorder="1" applyAlignment="1">
      <alignment horizontal="left" vertical="center" wrapText="1" indent="1"/>
    </xf>
    <xf numFmtId="49" fontId="2" fillId="0" borderId="5" xfId="1" applyNumberFormat="1" applyFont="1" applyBorder="1" applyAlignment="1">
      <alignment horizontal="left" vertical="center" wrapText="1" indent="1"/>
    </xf>
    <xf numFmtId="0" fontId="6" fillId="0" borderId="0" xfId="4" applyFont="1" applyAlignment="1">
      <alignment horizontal="left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43" fontId="2" fillId="0" borderId="0" xfId="2" applyFont="1" applyFill="1" applyBorder="1" applyAlignment="1">
      <alignment vertical="center" wrapText="1"/>
    </xf>
    <xf numFmtId="0" fontId="6" fillId="2" borderId="11" xfId="1" applyFont="1" applyFill="1" applyBorder="1" applyAlignment="1">
      <alignment horizontal="center" vertical="center" wrapText="1"/>
    </xf>
    <xf numFmtId="43" fontId="6" fillId="2" borderId="10" xfId="2" applyFont="1" applyFill="1" applyBorder="1" applyAlignment="1">
      <alignment horizontal="center" vertical="center" wrapText="1"/>
    </xf>
    <xf numFmtId="14" fontId="6" fillId="2" borderId="10" xfId="1" applyNumberFormat="1" applyFont="1" applyFill="1" applyBorder="1" applyAlignment="1">
      <alignment horizontal="center" vertical="center" wrapText="1"/>
    </xf>
    <xf numFmtId="43" fontId="6" fillId="2" borderId="9" xfId="2" applyFont="1" applyFill="1" applyBorder="1" applyAlignment="1">
      <alignment horizontal="center" vertical="center" wrapText="1"/>
    </xf>
    <xf numFmtId="166" fontId="4" fillId="0" borderId="5" xfId="2" applyNumberFormat="1" applyFont="1" applyFill="1" applyBorder="1" applyAlignment="1">
      <alignment vertical="center" wrapText="1"/>
    </xf>
    <xf numFmtId="166" fontId="4" fillId="0" borderId="4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right" vertical="center" wrapText="1"/>
    </xf>
    <xf numFmtId="49" fontId="2" fillId="0" borderId="5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166" fontId="2" fillId="0" borderId="5" xfId="2" applyNumberFormat="1" applyFont="1" applyFill="1" applyBorder="1" applyAlignment="1">
      <alignment horizontal="center" vertical="center" wrapText="1"/>
    </xf>
    <xf numFmtId="166" fontId="2" fillId="0" borderId="4" xfId="2" applyNumberFormat="1" applyFont="1" applyFill="1" applyBorder="1" applyAlignment="1">
      <alignment horizontal="center" vertical="center" wrapText="1"/>
    </xf>
    <xf numFmtId="43" fontId="2" fillId="0" borderId="0" xfId="1" applyNumberFormat="1" applyFont="1" applyAlignment="1">
      <alignment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right" vertical="center" wrapText="1"/>
    </xf>
    <xf numFmtId="49" fontId="2" fillId="0" borderId="22" xfId="1" applyNumberFormat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left" vertical="center" wrapText="1"/>
    </xf>
    <xf numFmtId="166" fontId="2" fillId="0" borderId="22" xfId="2" applyNumberFormat="1" applyFont="1" applyFill="1" applyBorder="1" applyAlignment="1">
      <alignment horizontal="center" vertical="center" wrapText="1"/>
    </xf>
    <xf numFmtId="49" fontId="2" fillId="0" borderId="22" xfId="1" applyNumberFormat="1" applyFont="1" applyBorder="1" applyAlignment="1">
      <alignment horizontal="left" vertical="center" wrapText="1"/>
    </xf>
    <xf numFmtId="166" fontId="4" fillId="2" borderId="2" xfId="2" applyNumberFormat="1" applyFont="1" applyFill="1" applyBorder="1" applyAlignment="1">
      <alignment vertical="center" wrapText="1"/>
    </xf>
    <xf numFmtId="166" fontId="4" fillId="2" borderId="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horizontal="left" vertical="center" wrapText="1"/>
    </xf>
    <xf numFmtId="43" fontId="2" fillId="0" borderId="0" xfId="2" applyFont="1" applyFill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14" fontId="2" fillId="0" borderId="0" xfId="1" applyNumberFormat="1" applyFont="1" applyAlignment="1">
      <alignment horizontal="center" vertical="center" wrapText="1"/>
    </xf>
    <xf numFmtId="0" fontId="68" fillId="0" borderId="0" xfId="303" applyFont="1" applyAlignment="1">
      <alignment vertical="center" wrapText="1"/>
    </xf>
    <xf numFmtId="0" fontId="67" fillId="0" borderId="0" xfId="303" applyFont="1" applyAlignment="1">
      <alignment horizontal="center" vertical="center" wrapText="1"/>
    </xf>
    <xf numFmtId="0" fontId="69" fillId="0" borderId="0" xfId="303" applyFont="1" applyAlignment="1">
      <alignment horizontal="center" vertical="center" wrapText="1"/>
    </xf>
    <xf numFmtId="0" fontId="67" fillId="0" borderId="0" xfId="303" applyFont="1" applyAlignment="1">
      <alignment vertical="center" wrapText="1"/>
    </xf>
    <xf numFmtId="43" fontId="68" fillId="0" borderId="0" xfId="2" applyFont="1" applyFill="1" applyBorder="1" applyAlignment="1">
      <alignment vertical="center" wrapText="1"/>
    </xf>
    <xf numFmtId="0" fontId="6" fillId="2" borderId="11" xfId="303" applyFont="1" applyFill="1" applyBorder="1" applyAlignment="1">
      <alignment horizontal="center" vertical="center" wrapText="1"/>
    </xf>
    <xf numFmtId="14" fontId="6" fillId="2" borderId="9" xfId="303" applyNumberFormat="1" applyFont="1" applyFill="1" applyBorder="1" applyAlignment="1">
      <alignment horizontal="center" vertical="center" wrapText="1"/>
    </xf>
    <xf numFmtId="0" fontId="2" fillId="0" borderId="0" xfId="303" applyFont="1" applyAlignment="1">
      <alignment horizontal="center" vertical="center" wrapText="1"/>
    </xf>
    <xf numFmtId="0" fontId="2" fillId="0" borderId="6" xfId="303" applyFont="1" applyBorder="1" applyAlignment="1">
      <alignment horizontal="center" vertical="center" wrapText="1"/>
    </xf>
    <xf numFmtId="0" fontId="2" fillId="0" borderId="5" xfId="303" applyFont="1" applyBorder="1" applyAlignment="1">
      <alignment horizontal="right" vertical="center" wrapText="1"/>
    </xf>
    <xf numFmtId="49" fontId="2" fillId="0" borderId="5" xfId="303" applyNumberFormat="1" applyFont="1" applyBorder="1" applyAlignment="1">
      <alignment horizontal="center" vertical="center" wrapText="1"/>
    </xf>
    <xf numFmtId="0" fontId="2" fillId="0" borderId="5" xfId="303" applyFont="1" applyBorder="1" applyAlignment="1">
      <alignment horizontal="left" vertical="center" wrapText="1"/>
    </xf>
    <xf numFmtId="43" fontId="2" fillId="0" borderId="0" xfId="303" applyNumberFormat="1" applyFont="1" applyAlignment="1">
      <alignment vertical="center" wrapText="1"/>
    </xf>
    <xf numFmtId="0" fontId="2" fillId="0" borderId="0" xfId="303" applyFont="1" applyAlignment="1">
      <alignment vertical="center" wrapText="1"/>
    </xf>
    <xf numFmtId="49" fontId="2" fillId="0" borderId="5" xfId="303" applyNumberFormat="1" applyFont="1" applyBorder="1" applyAlignment="1">
      <alignment horizontal="left" vertical="center" wrapText="1"/>
    </xf>
    <xf numFmtId="0" fontId="2" fillId="0" borderId="0" xfId="303" applyFont="1" applyAlignment="1">
      <alignment horizontal="right" vertical="center" wrapText="1"/>
    </xf>
    <xf numFmtId="0" fontId="2" fillId="0" borderId="0" xfId="303" applyFont="1" applyAlignment="1">
      <alignment horizontal="left" vertical="center" wrapText="1"/>
    </xf>
    <xf numFmtId="49" fontId="2" fillId="0" borderId="0" xfId="303" applyNumberFormat="1" applyFont="1" applyAlignment="1">
      <alignment horizontal="center" vertical="center" wrapText="1"/>
    </xf>
    <xf numFmtId="14" fontId="2" fillId="0" borderId="0" xfId="303" applyNumberFormat="1" applyFont="1" applyAlignment="1">
      <alignment horizontal="center" vertical="center" wrapText="1"/>
    </xf>
    <xf numFmtId="0" fontId="68" fillId="0" borderId="0" xfId="303" applyFont="1" applyAlignment="1">
      <alignment horizontal="right" vertical="center" wrapText="1"/>
    </xf>
    <xf numFmtId="49" fontId="68" fillId="0" borderId="0" xfId="303" applyNumberFormat="1" applyFont="1" applyAlignment="1">
      <alignment horizontal="center" vertical="center" wrapText="1"/>
    </xf>
    <xf numFmtId="0" fontId="68" fillId="0" borderId="0" xfId="303" applyFont="1" applyAlignment="1">
      <alignment horizontal="left" vertical="center" wrapText="1"/>
    </xf>
    <xf numFmtId="14" fontId="68" fillId="0" borderId="0" xfId="303" applyNumberFormat="1" applyFont="1" applyAlignment="1">
      <alignment horizontal="center" vertical="center" wrapText="1"/>
    </xf>
    <xf numFmtId="0" fontId="68" fillId="0" borderId="0" xfId="303" applyFont="1" applyAlignment="1">
      <alignment horizontal="center" vertical="center" wrapText="1"/>
    </xf>
    <xf numFmtId="49" fontId="5" fillId="2" borderId="5" xfId="4" applyNumberFormat="1" applyFont="1" applyFill="1" applyBorder="1" applyAlignment="1">
      <alignment horizontal="center" vertical="center" wrapText="1"/>
    </xf>
    <xf numFmtId="0" fontId="11" fillId="0" borderId="0" xfId="380" applyFont="1"/>
    <xf numFmtId="43" fontId="8" fillId="0" borderId="0" xfId="221" applyFont="1" applyAlignment="1">
      <alignment horizontal="center"/>
    </xf>
    <xf numFmtId="43" fontId="2" fillId="0" borderId="0" xfId="221" applyFont="1" applyAlignment="1">
      <alignment horizontal="center"/>
    </xf>
    <xf numFmtId="43" fontId="2" fillId="0" borderId="0" xfId="221" applyFont="1"/>
    <xf numFmtId="0" fontId="2" fillId="0" borderId="0" xfId="380" applyFont="1"/>
    <xf numFmtId="43" fontId="6" fillId="2" borderId="5" xfId="221" applyFont="1" applyFill="1" applyBorder="1" applyAlignment="1">
      <alignment horizontal="center" vertical="center" wrapText="1"/>
    </xf>
    <xf numFmtId="0" fontId="6" fillId="0" borderId="0" xfId="380" applyFont="1" applyAlignment="1">
      <alignment vertical="center"/>
    </xf>
    <xf numFmtId="43" fontId="3" fillId="0" borderId="8" xfId="221" applyFont="1" applyFill="1" applyBorder="1" applyAlignment="1">
      <alignment vertical="center" wrapText="1"/>
    </xf>
    <xf numFmtId="43" fontId="3" fillId="0" borderId="8" xfId="221" applyFont="1" applyFill="1" applyBorder="1" applyAlignment="1">
      <alignment horizontal="center" vertical="center" wrapText="1"/>
    </xf>
    <xf numFmtId="0" fontId="2" fillId="0" borderId="0" xfId="380" applyFont="1" applyAlignment="1">
      <alignment vertical="center"/>
    </xf>
    <xf numFmtId="43" fontId="2" fillId="0" borderId="8" xfId="221" applyFont="1" applyFill="1" applyBorder="1" applyAlignment="1">
      <alignment vertical="center" wrapText="1"/>
    </xf>
    <xf numFmtId="43" fontId="2" fillId="0" borderId="34" xfId="221" applyFont="1" applyFill="1" applyBorder="1" applyAlignment="1">
      <alignment horizontal="center" vertical="center" wrapText="1"/>
    </xf>
    <xf numFmtId="43" fontId="4" fillId="0" borderId="5" xfId="221" applyFont="1" applyFill="1" applyBorder="1" applyAlignment="1">
      <alignment horizontal="center" vertical="center" wrapText="1"/>
    </xf>
    <xf numFmtId="43" fontId="4" fillId="0" borderId="5" xfId="221" applyFont="1" applyFill="1" applyBorder="1" applyAlignment="1">
      <alignment vertical="center" wrapText="1"/>
    </xf>
    <xf numFmtId="0" fontId="4" fillId="0" borderId="0" xfId="380" applyFont="1" applyFill="1" applyAlignment="1">
      <alignment vertical="center"/>
    </xf>
    <xf numFmtId="0" fontId="2" fillId="0" borderId="5" xfId="480" applyFont="1" applyFill="1" applyBorder="1" applyAlignment="1">
      <alignment horizontal="center" vertical="center"/>
    </xf>
    <xf numFmtId="0" fontId="4" fillId="0" borderId="0" xfId="380" applyFont="1" applyAlignment="1">
      <alignment vertical="center"/>
    </xf>
    <xf numFmtId="0" fontId="3" fillId="0" borderId="0" xfId="380" applyFont="1" applyAlignment="1">
      <alignment vertical="center"/>
    </xf>
    <xf numFmtId="43" fontId="3" fillId="2" borderId="8" xfId="221" applyFont="1" applyFill="1" applyBorder="1" applyAlignment="1">
      <alignment horizontal="center" vertical="center"/>
    </xf>
    <xf numFmtId="43" fontId="3" fillId="2" borderId="7" xfId="221" applyFont="1" applyFill="1" applyBorder="1" applyAlignment="1">
      <alignment horizontal="center" vertical="center"/>
    </xf>
    <xf numFmtId="0" fontId="2" fillId="0" borderId="0" xfId="380" applyFont="1" applyAlignment="1">
      <alignment horizontal="center"/>
    </xf>
    <xf numFmtId="0" fontId="7" fillId="0" borderId="0" xfId="4" applyFont="1" applyAlignment="1">
      <alignment horizontal="center" vertical="center" wrapText="1"/>
    </xf>
    <xf numFmtId="43" fontId="3" fillId="0" borderId="5" xfId="221" applyFont="1" applyFill="1" applyBorder="1" applyAlignment="1">
      <alignment horizontal="center" vertical="center" wrapText="1"/>
    </xf>
    <xf numFmtId="166" fontId="3" fillId="0" borderId="5" xfId="481" applyNumberFormat="1" applyFont="1" applyFill="1" applyBorder="1" applyAlignment="1">
      <alignment horizontal="center" vertical="center" wrapText="1"/>
    </xf>
    <xf numFmtId="43" fontId="2" fillId="0" borderId="5" xfId="221" applyFont="1" applyFill="1" applyBorder="1" applyAlignment="1">
      <alignment horizontal="center" vertical="center" wrapText="1"/>
    </xf>
    <xf numFmtId="166" fontId="4" fillId="0" borderId="5" xfId="481" applyNumberFormat="1" applyFont="1" applyFill="1" applyBorder="1" applyAlignment="1">
      <alignment horizontal="center" vertical="center" wrapText="1"/>
    </xf>
    <xf numFmtId="0" fontId="2" fillId="0" borderId="0" xfId="482" applyFont="1"/>
    <xf numFmtId="43" fontId="2" fillId="0" borderId="0" xfId="481" applyFont="1" applyFill="1" applyBorder="1" applyAlignment="1">
      <alignment vertical="center"/>
    </xf>
    <xf numFmtId="43" fontId="4" fillId="0" borderId="0" xfId="481" applyFont="1" applyFill="1" applyBorder="1" applyAlignment="1">
      <alignment vertical="center"/>
    </xf>
    <xf numFmtId="164" fontId="2" fillId="0" borderId="0" xfId="481" applyNumberFormat="1" applyFont="1" applyFill="1" applyBorder="1" applyAlignment="1">
      <alignment vertical="center"/>
    </xf>
    <xf numFmtId="43" fontId="2" fillId="0" borderId="0" xfId="481" applyFont="1" applyFill="1" applyBorder="1"/>
    <xf numFmtId="43" fontId="5" fillId="57" borderId="5" xfId="481" applyFont="1" applyFill="1" applyBorder="1" applyAlignment="1">
      <alignment horizontal="center" vertical="center" wrapText="1"/>
    </xf>
    <xf numFmtId="43" fontId="5" fillId="57" borderId="5" xfId="481" applyFont="1" applyFill="1" applyBorder="1" applyAlignment="1">
      <alignment horizontal="center" vertical="center"/>
    </xf>
    <xf numFmtId="43" fontId="5" fillId="57" borderId="4" xfId="48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2" fillId="0" borderId="36" xfId="303" applyFont="1" applyBorder="1" applyAlignment="1">
      <alignment horizontal="right" vertical="center" wrapText="1"/>
    </xf>
    <xf numFmtId="49" fontId="2" fillId="0" borderId="36" xfId="303" applyNumberFormat="1" applyFont="1" applyBorder="1" applyAlignment="1">
      <alignment horizontal="center" vertical="center" wrapText="1"/>
    </xf>
    <xf numFmtId="49" fontId="2" fillId="0" borderId="36" xfId="303" applyNumberFormat="1" applyFont="1" applyBorder="1" applyAlignment="1">
      <alignment horizontal="left" vertical="center" wrapText="1"/>
    </xf>
    <xf numFmtId="166" fontId="2" fillId="0" borderId="36" xfId="2" applyNumberFormat="1" applyFont="1" applyFill="1" applyBorder="1" applyAlignment="1">
      <alignment horizontal="center" vertical="center" wrapText="1"/>
    </xf>
    <xf numFmtId="166" fontId="2" fillId="0" borderId="37" xfId="2" applyNumberFormat="1" applyFont="1" applyFill="1" applyBorder="1" applyAlignment="1">
      <alignment horizontal="center" vertical="center" wrapText="1"/>
    </xf>
    <xf numFmtId="166" fontId="4" fillId="0" borderId="5" xfId="481" applyNumberFormat="1" applyFont="1" applyFill="1" applyBorder="1" applyAlignment="1">
      <alignment vertical="center" wrapText="1"/>
    </xf>
    <xf numFmtId="166" fontId="4" fillId="0" borderId="4" xfId="481" applyNumberFormat="1" applyFont="1" applyFill="1" applyBorder="1" applyAlignment="1">
      <alignment vertical="center" wrapText="1"/>
    </xf>
    <xf numFmtId="166" fontId="2" fillId="0" borderId="5" xfId="481" applyNumberFormat="1" applyFont="1" applyFill="1" applyBorder="1" applyAlignment="1">
      <alignment horizontal="center" vertical="center" wrapText="1"/>
    </xf>
    <xf numFmtId="166" fontId="2" fillId="0" borderId="4" xfId="481" applyNumberFormat="1" applyFont="1" applyFill="1" applyBorder="1" applyAlignment="1">
      <alignment horizontal="center" vertical="center" wrapText="1"/>
    </xf>
    <xf numFmtId="0" fontId="2" fillId="0" borderId="36" xfId="1" applyFont="1" applyBorder="1" applyAlignment="1">
      <alignment horizontal="right" vertical="center" wrapText="1"/>
    </xf>
    <xf numFmtId="49" fontId="2" fillId="0" borderId="36" xfId="1" applyNumberFormat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left" vertical="center" wrapText="1"/>
    </xf>
    <xf numFmtId="0" fontId="2" fillId="0" borderId="0" xfId="4" applyFont="1" applyFill="1" applyBorder="1" applyAlignment="1">
      <alignment vertical="center"/>
    </xf>
    <xf numFmtId="0" fontId="2" fillId="0" borderId="6" xfId="483" applyFont="1" applyBorder="1" applyAlignment="1">
      <alignment horizontal="center" vertical="center" wrapText="1"/>
    </xf>
    <xf numFmtId="0" fontId="2" fillId="0" borderId="5" xfId="483" applyFont="1" applyBorder="1" applyAlignment="1">
      <alignment horizontal="right" vertical="center" wrapText="1"/>
    </xf>
    <xf numFmtId="49" fontId="2" fillId="0" borderId="5" xfId="483" applyNumberFormat="1" applyFont="1" applyBorder="1" applyAlignment="1">
      <alignment horizontal="center" vertical="center" wrapText="1"/>
    </xf>
    <xf numFmtId="0" fontId="2" fillId="0" borderId="5" xfId="483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vertical="center"/>
    </xf>
    <xf numFmtId="0" fontId="72" fillId="0" borderId="38" xfId="0" applyFont="1" applyFill="1" applyBorder="1" applyAlignment="1">
      <alignment vertical="center" wrapText="1"/>
    </xf>
    <xf numFmtId="166" fontId="2" fillId="0" borderId="5" xfId="484" applyNumberFormat="1" applyFont="1" applyFill="1" applyBorder="1"/>
    <xf numFmtId="0" fontId="2" fillId="0" borderId="5" xfId="4" applyFont="1" applyFill="1" applyBorder="1" applyAlignment="1">
      <alignment horizontal="left" vertical="center" wrapText="1"/>
    </xf>
    <xf numFmtId="164" fontId="3" fillId="2" borderId="5" xfId="2" applyNumberFormat="1" applyFont="1" applyFill="1" applyBorder="1" applyAlignment="1">
      <alignment vertical="center"/>
    </xf>
    <xf numFmtId="43" fontId="3" fillId="2" borderId="5" xfId="2" applyFont="1" applyFill="1" applyBorder="1" applyAlignment="1">
      <alignment vertical="center"/>
    </xf>
    <xf numFmtId="164" fontId="2" fillId="0" borderId="5" xfId="2" applyNumberFormat="1" applyFont="1" applyFill="1" applyBorder="1" applyAlignment="1">
      <alignment vertical="center"/>
    </xf>
    <xf numFmtId="43" fontId="2" fillId="0" borderId="5" xfId="2" applyFont="1" applyFill="1" applyBorder="1" applyAlignment="1">
      <alignment vertical="center"/>
    </xf>
    <xf numFmtId="164" fontId="4" fillId="0" borderId="5" xfId="2" applyNumberFormat="1" applyFont="1" applyFill="1" applyBorder="1" applyAlignment="1">
      <alignment vertical="center"/>
    </xf>
    <xf numFmtId="43" fontId="4" fillId="0" borderId="5" xfId="2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left" vertical="center" wrapText="1"/>
    </xf>
    <xf numFmtId="43" fontId="2" fillId="0" borderId="5" xfId="2" applyFont="1" applyFill="1" applyBorder="1" applyAlignment="1">
      <alignment horizontal="right" vertical="center"/>
    </xf>
    <xf numFmtId="0" fontId="3" fillId="2" borderId="6" xfId="1" applyFont="1" applyFill="1" applyBorder="1" applyAlignment="1">
      <alignment horizontal="center" vertical="center"/>
    </xf>
    <xf numFmtId="43" fontId="2" fillId="0" borderId="4" xfId="2" applyFont="1" applyFill="1" applyBorder="1" applyAlignment="1">
      <alignment vertical="center"/>
    </xf>
    <xf numFmtId="43" fontId="3" fillId="2" borderId="4" xfId="2" applyFont="1" applyFill="1" applyBorder="1" applyAlignment="1">
      <alignment vertical="center"/>
    </xf>
    <xf numFmtId="0" fontId="4" fillId="0" borderId="6" xfId="1" applyFont="1" applyFill="1" applyBorder="1" applyAlignment="1">
      <alignment horizontal="center" vertical="center"/>
    </xf>
    <xf numFmtId="43" fontId="4" fillId="0" borderId="4" xfId="2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164" fontId="3" fillId="2" borderId="2" xfId="2" applyNumberFormat="1" applyFont="1" applyFill="1" applyBorder="1" applyAlignment="1">
      <alignment vertical="center"/>
    </xf>
    <xf numFmtId="43" fontId="3" fillId="2" borderId="2" xfId="2" applyFont="1" applyFill="1" applyBorder="1" applyAlignment="1">
      <alignment vertical="center"/>
    </xf>
    <xf numFmtId="43" fontId="3" fillId="2" borderId="1" xfId="2" applyFont="1" applyFill="1" applyBorder="1" applyAlignment="1">
      <alignment vertical="center"/>
    </xf>
    <xf numFmtId="43" fontId="11" fillId="0" borderId="0" xfId="221" applyFont="1"/>
    <xf numFmtId="171" fontId="3" fillId="0" borderId="5" xfId="481" applyNumberFormat="1" applyFont="1" applyFill="1" applyBorder="1" applyAlignment="1">
      <alignment horizontal="center" vertical="center" wrapText="1"/>
    </xf>
    <xf numFmtId="171" fontId="2" fillId="0" borderId="5" xfId="484" applyNumberFormat="1" applyFont="1" applyFill="1" applyBorder="1"/>
    <xf numFmtId="171" fontId="4" fillId="0" borderId="5" xfId="481" applyNumberFormat="1" applyFont="1" applyFill="1" applyBorder="1" applyAlignment="1">
      <alignment horizontal="center" vertical="center" wrapText="1"/>
    </xf>
    <xf numFmtId="171" fontId="2" fillId="0" borderId="5" xfId="481" applyNumberFormat="1" applyFont="1" applyFill="1" applyBorder="1" applyAlignment="1">
      <alignment horizontal="center" vertical="center" wrapText="1"/>
    </xf>
    <xf numFmtId="167" fontId="71" fillId="0" borderId="5" xfId="3" applyNumberFormat="1" applyFont="1" applyFill="1" applyBorder="1" applyAlignment="1">
      <alignment horizontal="center" vertical="center" wrapText="1"/>
    </xf>
    <xf numFmtId="171" fontId="3" fillId="2" borderId="5" xfId="481" applyNumberFormat="1" applyFont="1" applyFill="1" applyBorder="1" applyAlignment="1">
      <alignment vertical="center"/>
    </xf>
    <xf numFmtId="164" fontId="2" fillId="0" borderId="0" xfId="484" applyNumberFormat="1" applyFont="1"/>
    <xf numFmtId="0" fontId="2" fillId="0" borderId="0" xfId="484" applyFont="1"/>
    <xf numFmtId="166" fontId="3" fillId="2" borderId="5" xfId="2" applyNumberFormat="1" applyFont="1" applyFill="1" applyBorder="1" applyAlignment="1">
      <alignment vertical="center"/>
    </xf>
    <xf numFmtId="43" fontId="3" fillId="2" borderId="2" xfId="2" applyNumberFormat="1" applyFont="1" applyFill="1" applyBorder="1" applyAlignment="1">
      <alignment horizontal="center" vertical="center"/>
    </xf>
    <xf numFmtId="44" fontId="3" fillId="2" borderId="2" xfId="486" applyFont="1" applyFill="1" applyBorder="1" applyAlignment="1">
      <alignment horizontal="center" vertical="center"/>
    </xf>
    <xf numFmtId="166" fontId="2" fillId="0" borderId="36" xfId="481" applyNumberFormat="1" applyFont="1" applyFill="1" applyBorder="1" applyAlignment="1">
      <alignment horizontal="center" vertical="center" wrapText="1"/>
    </xf>
    <xf numFmtId="166" fontId="2" fillId="0" borderId="37" xfId="481" applyNumberFormat="1" applyFont="1" applyFill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166" fontId="4" fillId="2" borderId="2" xfId="481" applyNumberFormat="1" applyFont="1" applyFill="1" applyBorder="1" applyAlignment="1">
      <alignment vertical="center" wrapText="1"/>
    </xf>
    <xf numFmtId="166" fontId="4" fillId="2" borderId="1" xfId="481" applyNumberFormat="1" applyFont="1" applyFill="1" applyBorder="1" applyAlignment="1">
      <alignment vertical="center" wrapText="1"/>
    </xf>
    <xf numFmtId="0" fontId="72" fillId="0" borderId="39" xfId="0" applyFont="1" applyFill="1" applyBorder="1" applyAlignment="1">
      <alignment vertical="center" wrapText="1"/>
    </xf>
    <xf numFmtId="0" fontId="72" fillId="0" borderId="5" xfId="0" applyFont="1" applyFill="1" applyBorder="1" applyAlignment="1">
      <alignment vertical="center" wrapText="1"/>
    </xf>
    <xf numFmtId="0" fontId="73" fillId="0" borderId="38" xfId="0" applyFont="1" applyFill="1" applyBorder="1" applyAlignment="1">
      <alignment vertical="center" wrapText="1"/>
    </xf>
    <xf numFmtId="0" fontId="8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 wrapText="1"/>
    </xf>
    <xf numFmtId="43" fontId="3" fillId="2" borderId="2" xfId="2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 wrapText="1"/>
    </xf>
    <xf numFmtId="165" fontId="3" fillId="2" borderId="5" xfId="2" applyNumberFormat="1" applyFont="1" applyFill="1" applyBorder="1" applyAlignment="1">
      <alignment horizontal="left" vertical="center"/>
    </xf>
    <xf numFmtId="165" fontId="2" fillId="0" borderId="5" xfId="2" applyNumberFormat="1" applyFont="1" applyFill="1" applyBorder="1" applyAlignment="1">
      <alignment horizontal="center" vertical="center"/>
    </xf>
    <xf numFmtId="43" fontId="5" fillId="57" borderId="10" xfId="481" applyFont="1" applyFill="1" applyBorder="1" applyAlignment="1">
      <alignment horizontal="center" vertical="center"/>
    </xf>
    <xf numFmtId="43" fontId="5" fillId="57" borderId="9" xfId="481" applyFont="1" applyFill="1" applyBorder="1" applyAlignment="1">
      <alignment horizontal="center" vertical="center"/>
    </xf>
    <xf numFmtId="49" fontId="6" fillId="57" borderId="11" xfId="1" applyNumberFormat="1" applyFont="1" applyFill="1" applyBorder="1" applyAlignment="1">
      <alignment horizontal="center" vertical="center" wrapText="1"/>
    </xf>
    <xf numFmtId="49" fontId="6" fillId="57" borderId="6" xfId="1" applyNumberFormat="1" applyFont="1" applyFill="1" applyBorder="1" applyAlignment="1">
      <alignment horizontal="center" vertical="center" wrapText="1"/>
    </xf>
    <xf numFmtId="49" fontId="5" fillId="57" borderId="10" xfId="1" applyNumberFormat="1" applyFont="1" applyFill="1" applyBorder="1" applyAlignment="1">
      <alignment horizontal="center" vertical="center" wrapText="1"/>
    </xf>
    <xf numFmtId="49" fontId="5" fillId="57" borderId="5" xfId="1" applyNumberFormat="1" applyFont="1" applyFill="1" applyBorder="1" applyAlignment="1">
      <alignment horizontal="center" vertical="center" wrapText="1"/>
    </xf>
    <xf numFmtId="43" fontId="8" fillId="0" borderId="0" xfId="221" applyFont="1" applyAlignment="1">
      <alignment horizontal="center"/>
    </xf>
    <xf numFmtId="43" fontId="7" fillId="0" borderId="0" xfId="22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49" fontId="6" fillId="2" borderId="11" xfId="4" applyNumberFormat="1" applyFont="1" applyFill="1" applyBorder="1" applyAlignment="1">
      <alignment horizontal="center" vertical="center" wrapText="1"/>
    </xf>
    <xf numFmtId="49" fontId="6" fillId="2" borderId="6" xfId="4" applyNumberFormat="1" applyFont="1" applyFill="1" applyBorder="1" applyAlignment="1">
      <alignment horizontal="center" vertical="center" wrapText="1"/>
    </xf>
    <xf numFmtId="49" fontId="5" fillId="2" borderId="10" xfId="4" applyNumberFormat="1" applyFont="1" applyFill="1" applyBorder="1" applyAlignment="1">
      <alignment horizontal="center" vertical="center" wrapText="1"/>
    </xf>
    <xf numFmtId="49" fontId="5" fillId="2" borderId="5" xfId="4" applyNumberFormat="1" applyFont="1" applyFill="1" applyBorder="1" applyAlignment="1">
      <alignment horizontal="center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5" fillId="2" borderId="9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2" fillId="0" borderId="0" xfId="303" applyFont="1" applyAlignment="1">
      <alignment horizontal="left" vertical="center" wrapText="1"/>
    </xf>
    <xf numFmtId="0" fontId="4" fillId="0" borderId="6" xfId="303" applyFont="1" applyBorder="1" applyAlignment="1">
      <alignment horizontal="left" vertical="center" wrapText="1"/>
    </xf>
    <xf numFmtId="0" fontId="4" fillId="0" borderId="5" xfId="303" applyFont="1" applyBorder="1" applyAlignment="1">
      <alignment horizontal="left" vertical="center" wrapText="1"/>
    </xf>
    <xf numFmtId="0" fontId="4" fillId="2" borderId="3" xfId="303" applyFont="1" applyFill="1" applyBorder="1" applyAlignment="1">
      <alignment horizontal="center" vertical="center" wrapText="1"/>
    </xf>
    <xf numFmtId="0" fontId="4" fillId="2" borderId="2" xfId="303" applyFont="1" applyFill="1" applyBorder="1" applyAlignment="1">
      <alignment horizontal="center" vertical="center" wrapText="1"/>
    </xf>
    <xf numFmtId="0" fontId="67" fillId="0" borderId="0" xfId="303" applyFont="1" applyAlignment="1">
      <alignment horizontal="center" vertical="center" wrapText="1"/>
    </xf>
    <xf numFmtId="0" fontId="69" fillId="0" borderId="0" xfId="303" applyFont="1" applyAlignment="1">
      <alignment horizontal="center" vertical="center" wrapText="1"/>
    </xf>
    <xf numFmtId="0" fontId="69" fillId="0" borderId="33" xfId="303" applyFont="1" applyBorder="1" applyAlignment="1">
      <alignment horizontal="center" vertical="center" wrapText="1"/>
    </xf>
    <xf numFmtId="0" fontId="6" fillId="2" borderId="10" xfId="303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</cellXfs>
  <cellStyles count="487">
    <cellStyle name="20% - Accent1 2" xfId="6"/>
    <cellStyle name="20% - Accent1 2 2" xfId="7"/>
    <cellStyle name="20% - Accent1 2 2 2" xfId="8"/>
    <cellStyle name="20% - Accent1 2 3" xfId="9"/>
    <cellStyle name="20% - Accent1 2 4" xfId="10"/>
    <cellStyle name="20% - Accent1 3" xfId="11"/>
    <cellStyle name="20% - Accent1 3 2" xfId="12"/>
    <cellStyle name="20% - Accent1 3 3" xfId="13"/>
    <cellStyle name="20% - Accent1 4" xfId="14"/>
    <cellStyle name="20% - Accent1 4 2" xfId="15"/>
    <cellStyle name="20% - Accent1 4 3" xfId="16"/>
    <cellStyle name="20% - Accent1 5" xfId="17"/>
    <cellStyle name="20% - Accent1 5 2" xfId="18"/>
    <cellStyle name="20% - Accent1 5 3" xfId="19"/>
    <cellStyle name="20% - Accent1 6" xfId="20"/>
    <cellStyle name="20% - Accent1 6 2" xfId="21"/>
    <cellStyle name="20% - Accent1 6 3" xfId="22"/>
    <cellStyle name="20% - Accent1 7" xfId="23"/>
    <cellStyle name="20% - Accent1 7 2" xfId="24"/>
    <cellStyle name="20% - Accent1 7 3" xfId="25"/>
    <cellStyle name="20% - Accent1 8" xfId="26"/>
    <cellStyle name="20% - Accent1 9" xfId="27"/>
    <cellStyle name="20% - Accent2 2" xfId="28"/>
    <cellStyle name="20% - Accent2 2 2" xfId="29"/>
    <cellStyle name="20% - Accent2 2 2 2" xfId="30"/>
    <cellStyle name="20% - Accent2 2 3" xfId="31"/>
    <cellStyle name="20% - Accent2 2 4" xfId="32"/>
    <cellStyle name="20% - Accent2 3" xfId="33"/>
    <cellStyle name="20% - Accent2 3 2" xfId="34"/>
    <cellStyle name="20% - Accent2 3 3" xfId="35"/>
    <cellStyle name="20% - Accent2 4" xfId="36"/>
    <cellStyle name="20% - Accent2 4 2" xfId="37"/>
    <cellStyle name="20% - Accent2 4 3" xfId="38"/>
    <cellStyle name="20% - Accent2 5" xfId="39"/>
    <cellStyle name="20% - Accent2 5 2" xfId="40"/>
    <cellStyle name="20% - Accent2 5 3" xfId="41"/>
    <cellStyle name="20% - Accent2 6" xfId="42"/>
    <cellStyle name="20% - Accent2 6 2" xfId="43"/>
    <cellStyle name="20% - Accent2 6 3" xfId="44"/>
    <cellStyle name="20% - Accent2 7" xfId="45"/>
    <cellStyle name="20% - Accent2 7 2" xfId="46"/>
    <cellStyle name="20% - Accent2 7 3" xfId="47"/>
    <cellStyle name="20% - Accent2 8" xfId="48"/>
    <cellStyle name="20% - Accent2 9" xfId="49"/>
    <cellStyle name="20% - Accent3 2" xfId="50"/>
    <cellStyle name="20% - Accent3 2 2" xfId="51"/>
    <cellStyle name="20% - Accent3 2 2 2" xfId="52"/>
    <cellStyle name="20% - Accent3 2 3" xfId="53"/>
    <cellStyle name="20% - Accent3 2 4" xfId="54"/>
    <cellStyle name="20% - Accent3 3" xfId="55"/>
    <cellStyle name="20% - Accent3 3 2" xfId="56"/>
    <cellStyle name="20% - Accent3 3 3" xfId="57"/>
    <cellStyle name="20% - Accent3 4" xfId="58"/>
    <cellStyle name="20% - Accent3 4 2" xfId="59"/>
    <cellStyle name="20% - Accent3 4 3" xfId="60"/>
    <cellStyle name="20% - Accent3 5" xfId="61"/>
    <cellStyle name="20% - Accent3 5 2" xfId="62"/>
    <cellStyle name="20% - Accent3 5 3" xfId="63"/>
    <cellStyle name="20% - Accent3 6" xfId="64"/>
    <cellStyle name="20% - Accent3 6 2" xfId="65"/>
    <cellStyle name="20% - Accent3 6 3" xfId="66"/>
    <cellStyle name="20% - Accent3 7" xfId="67"/>
    <cellStyle name="20% - Accent3 7 2" xfId="68"/>
    <cellStyle name="20% - Accent3 7 3" xfId="69"/>
    <cellStyle name="20% - Accent3 8" xfId="70"/>
    <cellStyle name="20% - Accent3 9" xfId="71"/>
    <cellStyle name="20% - Accent4 2" xfId="72"/>
    <cellStyle name="20% - Accent4 2 2" xfId="73"/>
    <cellStyle name="20% - Accent4 2 2 2" xfId="74"/>
    <cellStyle name="20% - Accent4 2 3" xfId="75"/>
    <cellStyle name="20% - Accent4 2 4" xfId="76"/>
    <cellStyle name="20% - Accent4 3" xfId="77"/>
    <cellStyle name="20% - Accent4 3 2" xfId="78"/>
    <cellStyle name="20% - Accent4 3 3" xfId="79"/>
    <cellStyle name="20% - Accent4 4" xfId="80"/>
    <cellStyle name="20% - Accent4 4 2" xfId="81"/>
    <cellStyle name="20% - Accent4 4 3" xfId="82"/>
    <cellStyle name="20% - Accent4 5" xfId="83"/>
    <cellStyle name="20% - Accent4 5 2" xfId="84"/>
    <cellStyle name="20% - Accent4 5 3" xfId="85"/>
    <cellStyle name="20% - Accent4 6" xfId="86"/>
    <cellStyle name="20% - Accent4 6 2" xfId="87"/>
    <cellStyle name="20% - Accent4 6 3" xfId="88"/>
    <cellStyle name="20% - Accent4 7" xfId="89"/>
    <cellStyle name="20% - Accent4 7 2" xfId="90"/>
    <cellStyle name="20% - Accent4 7 3" xfId="91"/>
    <cellStyle name="20% - Accent4 8" xfId="92"/>
    <cellStyle name="20% - Accent4 9" xfId="93"/>
    <cellStyle name="20% - Accent5 2" xfId="94"/>
    <cellStyle name="20% - Accent5 2 2" xfId="95"/>
    <cellStyle name="20% - Accent5 2 3" xfId="96"/>
    <cellStyle name="20% - Accent5 3" xfId="97"/>
    <cellStyle name="20% - Accent5 4" xfId="98"/>
    <cellStyle name="20% - Accent6 2" xfId="99"/>
    <cellStyle name="20% - Accent6 2 2" xfId="100"/>
    <cellStyle name="20% - Accent6 2 3" xfId="101"/>
    <cellStyle name="20% - Accent6 3" xfId="102"/>
    <cellStyle name="20% - Accent6 4" xfId="103"/>
    <cellStyle name="20% - Акцент1" xfId="104"/>
    <cellStyle name="20% - Акцент2" xfId="105"/>
    <cellStyle name="20% - Акцент3" xfId="106"/>
    <cellStyle name="20% - Акцент4" xfId="107"/>
    <cellStyle name="20% - Акцент5" xfId="108"/>
    <cellStyle name="20% - Акцент6" xfId="109"/>
    <cellStyle name="40% - Accent1 2" xfId="110"/>
    <cellStyle name="40% - Accent1 2 2" xfId="111"/>
    <cellStyle name="40% - Accent1 2 3" xfId="112"/>
    <cellStyle name="40% - Accent1 3" xfId="113"/>
    <cellStyle name="40% - Accent1 4" xfId="114"/>
    <cellStyle name="40% - Accent2 2" xfId="115"/>
    <cellStyle name="40% - Accent2 2 2" xfId="116"/>
    <cellStyle name="40% - Accent2 2 3" xfId="117"/>
    <cellStyle name="40% - Accent2 3" xfId="118"/>
    <cellStyle name="40% - Accent2 4" xfId="119"/>
    <cellStyle name="40% - Accent3 2" xfId="120"/>
    <cellStyle name="40% - Accent3 2 2" xfId="121"/>
    <cellStyle name="40% - Accent3 2 2 2" xfId="122"/>
    <cellStyle name="40% - Accent3 2 3" xfId="123"/>
    <cellStyle name="40% - Accent3 2 4" xfId="124"/>
    <cellStyle name="40% - Accent3 3" xfId="125"/>
    <cellStyle name="40% - Accent3 3 2" xfId="126"/>
    <cellStyle name="40% - Accent3 3 3" xfId="127"/>
    <cellStyle name="40% - Accent3 4" xfId="128"/>
    <cellStyle name="40% - Accent3 4 2" xfId="129"/>
    <cellStyle name="40% - Accent3 4 3" xfId="130"/>
    <cellStyle name="40% - Accent3 5" xfId="131"/>
    <cellStyle name="40% - Accent3 5 2" xfId="132"/>
    <cellStyle name="40% - Accent3 5 3" xfId="133"/>
    <cellStyle name="40% - Accent3 6" xfId="134"/>
    <cellStyle name="40% - Accent3 6 2" xfId="135"/>
    <cellStyle name="40% - Accent3 6 3" xfId="136"/>
    <cellStyle name="40% - Accent3 7" xfId="137"/>
    <cellStyle name="40% - Accent3 7 2" xfId="138"/>
    <cellStyle name="40% - Accent3 7 3" xfId="139"/>
    <cellStyle name="40% - Accent3 8" xfId="140"/>
    <cellStyle name="40% - Accent3 9" xfId="141"/>
    <cellStyle name="40% - Accent4 2" xfId="142"/>
    <cellStyle name="40% - Accent4 2 2" xfId="143"/>
    <cellStyle name="40% - Accent4 2 3" xfId="144"/>
    <cellStyle name="40% - Accent4 3" xfId="145"/>
    <cellStyle name="40% - Accent4 4" xfId="146"/>
    <cellStyle name="40% - Accent5 2" xfId="147"/>
    <cellStyle name="40% - Accent5 2 2" xfId="148"/>
    <cellStyle name="40% - Accent5 2 3" xfId="149"/>
    <cellStyle name="40% - Accent5 3" xfId="150"/>
    <cellStyle name="40% - Accent5 4" xfId="151"/>
    <cellStyle name="40% - Accent6 2" xfId="152"/>
    <cellStyle name="40% - Accent6 2 2" xfId="153"/>
    <cellStyle name="40% - Accent6 2 3" xfId="154"/>
    <cellStyle name="40% - Accent6 3" xfId="155"/>
    <cellStyle name="40% - Accent6 4" xfId="156"/>
    <cellStyle name="40% - Акцент1" xfId="157"/>
    <cellStyle name="40% - Акцент2" xfId="158"/>
    <cellStyle name="40% - Акцент3" xfId="159"/>
    <cellStyle name="40% - Акцент4" xfId="160"/>
    <cellStyle name="40% - Акцент5" xfId="161"/>
    <cellStyle name="40% - Акцент6" xfId="162"/>
    <cellStyle name="60% - Accent1 2" xfId="163"/>
    <cellStyle name="60% - Accent1 3" xfId="164"/>
    <cellStyle name="60% - Accent2 2" xfId="165"/>
    <cellStyle name="60% - Accent2 3" xfId="166"/>
    <cellStyle name="60% - Accent3 2" xfId="167"/>
    <cellStyle name="60% - Accent3 2 2" xfId="168"/>
    <cellStyle name="60% - Accent3 3" xfId="169"/>
    <cellStyle name="60% - Accent3 4" xfId="170"/>
    <cellStyle name="60% - Accent3 5" xfId="171"/>
    <cellStyle name="60% - Accent3 6" xfId="172"/>
    <cellStyle name="60% - Accent3 7" xfId="173"/>
    <cellStyle name="60% - Accent3 8" xfId="174"/>
    <cellStyle name="60% - Accent4 2" xfId="175"/>
    <cellStyle name="60% - Accent4 2 2" xfId="176"/>
    <cellStyle name="60% - Accent4 3" xfId="177"/>
    <cellStyle name="60% - Accent4 4" xfId="178"/>
    <cellStyle name="60% - Accent4 5" xfId="179"/>
    <cellStyle name="60% - Accent4 6" xfId="180"/>
    <cellStyle name="60% - Accent4 7" xfId="181"/>
    <cellStyle name="60% - Accent4 8" xfId="182"/>
    <cellStyle name="60% - Accent5 2" xfId="183"/>
    <cellStyle name="60% - Accent5 3" xfId="184"/>
    <cellStyle name="60% - Accent6 2" xfId="185"/>
    <cellStyle name="60% - Accent6 2 2" xfId="186"/>
    <cellStyle name="60% - Accent6 3" xfId="187"/>
    <cellStyle name="60% - Accent6 4" xfId="188"/>
    <cellStyle name="60% - Accent6 5" xfId="189"/>
    <cellStyle name="60% - Accent6 6" xfId="190"/>
    <cellStyle name="60% - Accent6 7" xfId="191"/>
    <cellStyle name="60% - Accent6 8" xfId="192"/>
    <cellStyle name="60% - Акцент1" xfId="193"/>
    <cellStyle name="60% - Акцент2" xfId="194"/>
    <cellStyle name="60% - Акцент3" xfId="195"/>
    <cellStyle name="60% - Акцент4" xfId="196"/>
    <cellStyle name="60% - Акцент5" xfId="197"/>
    <cellStyle name="60% - Акцент6" xfId="198"/>
    <cellStyle name="Accent1 2" xfId="199"/>
    <cellStyle name="Accent1 3" xfId="200"/>
    <cellStyle name="Accent2 2" xfId="201"/>
    <cellStyle name="Accent2 3" xfId="202"/>
    <cellStyle name="Accent3 2" xfId="203"/>
    <cellStyle name="Accent3 3" xfId="204"/>
    <cellStyle name="Accent4 2" xfId="205"/>
    <cellStyle name="Accent4 3" xfId="206"/>
    <cellStyle name="Accent5 2" xfId="207"/>
    <cellStyle name="Accent5 3" xfId="208"/>
    <cellStyle name="Accent6 2" xfId="209"/>
    <cellStyle name="Accent6 3" xfId="210"/>
    <cellStyle name="Bad 2" xfId="211"/>
    <cellStyle name="Bad 3" xfId="212"/>
    <cellStyle name="Calculation 2" xfId="213"/>
    <cellStyle name="Calculation 3" xfId="214"/>
    <cellStyle name="Check Cell 2" xfId="215"/>
    <cellStyle name="Check Cell 3" xfId="216"/>
    <cellStyle name="Comma 10" xfId="217"/>
    <cellStyle name="Comma 11" xfId="218"/>
    <cellStyle name="Comma 11 2" xfId="219"/>
    <cellStyle name="Comma 12" xfId="220"/>
    <cellStyle name="Comma 12 2" xfId="221"/>
    <cellStyle name="Comma 12 3" xfId="222"/>
    <cellStyle name="Comma 13" xfId="223"/>
    <cellStyle name="Comma 13 2" xfId="224"/>
    <cellStyle name="Comma 14" xfId="225"/>
    <cellStyle name="Comma 14 2" xfId="226"/>
    <cellStyle name="Comma 15" xfId="227"/>
    <cellStyle name="Comma 15 2" xfId="228"/>
    <cellStyle name="Comma 16" xfId="229"/>
    <cellStyle name="Comma 16 2" xfId="230"/>
    <cellStyle name="Comma 17" xfId="231"/>
    <cellStyle name="Comma 18" xfId="481"/>
    <cellStyle name="Comma 2" xfId="232"/>
    <cellStyle name="Comma 2 2" xfId="2"/>
    <cellStyle name="Comma 2 2 2" xfId="233"/>
    <cellStyle name="Comma 2 3" xfId="234"/>
    <cellStyle name="Comma 2 4" xfId="235"/>
    <cellStyle name="Comma 2 5" xfId="236"/>
    <cellStyle name="Comma 2 5 2" xfId="237"/>
    <cellStyle name="Comma 2 5 3" xfId="238"/>
    <cellStyle name="Comma 2 6" xfId="239"/>
    <cellStyle name="Comma 2 7" xfId="240"/>
    <cellStyle name="Comma 3" xfId="241"/>
    <cellStyle name="Comma 3 2" xfId="242"/>
    <cellStyle name="Comma 3 3" xfId="243"/>
    <cellStyle name="Comma 3 4" xfId="244"/>
    <cellStyle name="Comma 3 5" xfId="245"/>
    <cellStyle name="Comma 3 6" xfId="246"/>
    <cellStyle name="Comma 4" xfId="247"/>
    <cellStyle name="Comma 4 2" xfId="248"/>
    <cellStyle name="Comma 4 3" xfId="249"/>
    <cellStyle name="Comma 4 3 2" xfId="250"/>
    <cellStyle name="Comma 4 4" xfId="251"/>
    <cellStyle name="Comma 5" xfId="252"/>
    <cellStyle name="Comma 5 2" xfId="253"/>
    <cellStyle name="Comma 5 3" xfId="254"/>
    <cellStyle name="Comma 5 4" xfId="255"/>
    <cellStyle name="Comma 6" xfId="256"/>
    <cellStyle name="Comma 6 2" xfId="257"/>
    <cellStyle name="Comma 6 3" xfId="258"/>
    <cellStyle name="Comma 6 4" xfId="259"/>
    <cellStyle name="Comma 7" xfId="260"/>
    <cellStyle name="Comma 7 2" xfId="261"/>
    <cellStyle name="Comma 7 2 2" xfId="262"/>
    <cellStyle name="Comma 8" xfId="263"/>
    <cellStyle name="Comma 8 2" xfId="264"/>
    <cellStyle name="Comma 8 3" xfId="265"/>
    <cellStyle name="Comma 8 3 2" xfId="266"/>
    <cellStyle name="Comma 9" xfId="267"/>
    <cellStyle name="Comma 9 2" xfId="268"/>
    <cellStyle name="Currency" xfId="486" builtinId="4"/>
    <cellStyle name="Currency 2" xfId="3"/>
    <cellStyle name="Currency 3" xfId="269"/>
    <cellStyle name="Currency 4" xfId="270"/>
    <cellStyle name="Currency 5" xfId="271"/>
    <cellStyle name="Explanatory Text 2" xfId="272"/>
    <cellStyle name="Explanatory Text 3" xfId="273"/>
    <cellStyle name="Good 2" xfId="274"/>
    <cellStyle name="Good 3" xfId="275"/>
    <cellStyle name="Heading 1 2" xfId="276"/>
    <cellStyle name="Heading 1 3" xfId="277"/>
    <cellStyle name="Heading 2 2" xfId="278"/>
    <cellStyle name="Heading 2 3" xfId="279"/>
    <cellStyle name="Heading 3 2" xfId="280"/>
    <cellStyle name="Heading 3 3" xfId="281"/>
    <cellStyle name="Heading 4 2" xfId="282"/>
    <cellStyle name="Heading 4 3" xfId="283"/>
    <cellStyle name="Hyperlink 2" xfId="284"/>
    <cellStyle name="Hyperlink 2 2" xfId="285"/>
    <cellStyle name="Input 2" xfId="286"/>
    <cellStyle name="Input 3" xfId="287"/>
    <cellStyle name="KPMG Heading 1" xfId="288"/>
    <cellStyle name="KPMG Heading 2" xfId="289"/>
    <cellStyle name="KPMG Heading 3" xfId="290"/>
    <cellStyle name="KPMG Heading 4" xfId="291"/>
    <cellStyle name="KPMG Normal" xfId="292"/>
    <cellStyle name="KPMG Normal Text" xfId="293"/>
    <cellStyle name="KPMG Normal_123" xfId="294"/>
    <cellStyle name="Linked Cell 2" xfId="295"/>
    <cellStyle name="Linked Cell 3" xfId="296"/>
    <cellStyle name="Neutral 2" xfId="297"/>
    <cellStyle name="Neutral 3" xfId="298"/>
    <cellStyle name="Normal" xfId="0" builtinId="0"/>
    <cellStyle name="Normal 10" xfId="299"/>
    <cellStyle name="Normal 11" xfId="300"/>
    <cellStyle name="Normal 12" xfId="301"/>
    <cellStyle name="Normal 13" xfId="302"/>
    <cellStyle name="Normal 14" xfId="303"/>
    <cellStyle name="Normal 15" xfId="304"/>
    <cellStyle name="Normal 16" xfId="305"/>
    <cellStyle name="Normal 16 2" xfId="306"/>
    <cellStyle name="Normal 17" xfId="307"/>
    <cellStyle name="Normal 17 2" xfId="308"/>
    <cellStyle name="Normal 17 3" xfId="309"/>
    <cellStyle name="Normal 18" xfId="310"/>
    <cellStyle name="Normal 18 2" xfId="311"/>
    <cellStyle name="Normal 19" xfId="312"/>
    <cellStyle name="Normal 19 2" xfId="313"/>
    <cellStyle name="Normal 2" xfId="314"/>
    <cellStyle name="Normal 2 10" xfId="315"/>
    <cellStyle name="Normal 2 2" xfId="316"/>
    <cellStyle name="Normal 2 2 2" xfId="317"/>
    <cellStyle name="Normal 2 3" xfId="318"/>
    <cellStyle name="Normal 2 3 2" xfId="319"/>
    <cellStyle name="Normal 2 4" xfId="320"/>
    <cellStyle name="Normal 2 5" xfId="321"/>
    <cellStyle name="Normal 2 6" xfId="322"/>
    <cellStyle name="Normal 2 7" xfId="323"/>
    <cellStyle name="Normal 2 7 2" xfId="324"/>
    <cellStyle name="Normal 2 7 3" xfId="325"/>
    <cellStyle name="Normal 2 8" xfId="326"/>
    <cellStyle name="Normal 2 9" xfId="327"/>
    <cellStyle name="Normal 20" xfId="328"/>
    <cellStyle name="Normal 20 2" xfId="329"/>
    <cellStyle name="Normal 20 3" xfId="330"/>
    <cellStyle name="Normal 21" xfId="331"/>
    <cellStyle name="Normal 21 2" xfId="332"/>
    <cellStyle name="Normal 21 3" xfId="333"/>
    <cellStyle name="Normal 22" xfId="334"/>
    <cellStyle name="Normal 22 2" xfId="335"/>
    <cellStyle name="Normal 22 3" xfId="336"/>
    <cellStyle name="Normal 23" xfId="337"/>
    <cellStyle name="Normal 23 2" xfId="338"/>
    <cellStyle name="Normal 24" xfId="339"/>
    <cellStyle name="Normal 24 2" xfId="340"/>
    <cellStyle name="Normal 25" xfId="341"/>
    <cellStyle name="Normal 25 2" xfId="342"/>
    <cellStyle name="Normal 26" xfId="343"/>
    <cellStyle name="Normal 26 2" xfId="344"/>
    <cellStyle name="Normal 27" xfId="345"/>
    <cellStyle name="Normal 27 2" xfId="346"/>
    <cellStyle name="Normal 28" xfId="347"/>
    <cellStyle name="Normal 28 2" xfId="348"/>
    <cellStyle name="Normal 29" xfId="349"/>
    <cellStyle name="Normal 29 2" xfId="350"/>
    <cellStyle name="Normal 3" xfId="1"/>
    <cellStyle name="Normal 3 2" xfId="4"/>
    <cellStyle name="Normal 3 3" xfId="351"/>
    <cellStyle name="Normal 3 4" xfId="352"/>
    <cellStyle name="Normal 3 5" xfId="353"/>
    <cellStyle name="Normal 3 6" xfId="354"/>
    <cellStyle name="Normal 3_HavelvacN2axjusakN3" xfId="355"/>
    <cellStyle name="Normal 30" xfId="356"/>
    <cellStyle name="Normal 30 2" xfId="357"/>
    <cellStyle name="Normal 31" xfId="358"/>
    <cellStyle name="Normal 31 2" xfId="359"/>
    <cellStyle name="Normal 32" xfId="360"/>
    <cellStyle name="Normal 32 2" xfId="361"/>
    <cellStyle name="Normal 33" xfId="362"/>
    <cellStyle name="Normal 33 2" xfId="363"/>
    <cellStyle name="Normal 34" xfId="364"/>
    <cellStyle name="Normal 34 2" xfId="365"/>
    <cellStyle name="Normal 35" xfId="366"/>
    <cellStyle name="Normal 35 2" xfId="367"/>
    <cellStyle name="Normal 36" xfId="368"/>
    <cellStyle name="Normal 37" xfId="369"/>
    <cellStyle name="Normal 374" xfId="370"/>
    <cellStyle name="Normal 374 2" xfId="371"/>
    <cellStyle name="Normal 38" xfId="372"/>
    <cellStyle name="Normal 39" xfId="373"/>
    <cellStyle name="Normal 4" xfId="374"/>
    <cellStyle name="Normal 4 2" xfId="375"/>
    <cellStyle name="Normal 4 2 2" xfId="376"/>
    <cellStyle name="Normal 4 3" xfId="377"/>
    <cellStyle name="Normal 4 4" xfId="378"/>
    <cellStyle name="Normal 40" xfId="379"/>
    <cellStyle name="Normal 41" xfId="380"/>
    <cellStyle name="Normal 41 2" xfId="484"/>
    <cellStyle name="Normal 42" xfId="381"/>
    <cellStyle name="Normal 43" xfId="382"/>
    <cellStyle name="Normal 44" xfId="482"/>
    <cellStyle name="Normal 44 2 2" xfId="483"/>
    <cellStyle name="Normal 46" xfId="485"/>
    <cellStyle name="Normal 48" xfId="383"/>
    <cellStyle name="Normal 5" xfId="384"/>
    <cellStyle name="Normal 5 2" xfId="385"/>
    <cellStyle name="Normal 5 3" xfId="386"/>
    <cellStyle name="Normal 5 4" xfId="387"/>
    <cellStyle name="Normal 5 5" xfId="388"/>
    <cellStyle name="Normal 54" xfId="389"/>
    <cellStyle name="Normal 6" xfId="390"/>
    <cellStyle name="Normal 6 2" xfId="391"/>
    <cellStyle name="Normal 6 3" xfId="392"/>
    <cellStyle name="Normal 7" xfId="393"/>
    <cellStyle name="Normal 7 2" xfId="394"/>
    <cellStyle name="Normal 7 3" xfId="395"/>
    <cellStyle name="Normal 7 4" xfId="396"/>
    <cellStyle name="Normal 78" xfId="397"/>
    <cellStyle name="Normal 78 2" xfId="398"/>
    <cellStyle name="Normal 8" xfId="399"/>
    <cellStyle name="Normal 8 2" xfId="400"/>
    <cellStyle name="Normal 81" xfId="401"/>
    <cellStyle name="Normal 9" xfId="402"/>
    <cellStyle name="Normal 9 2" xfId="403"/>
    <cellStyle name="Normal_Hashvet-2004" xfId="480"/>
    <cellStyle name="Normal_Sheet1" xfId="5"/>
    <cellStyle name="Note 2" xfId="404"/>
    <cellStyle name="Note 2 2" xfId="405"/>
    <cellStyle name="Note 2 3" xfId="406"/>
    <cellStyle name="Note 3" xfId="407"/>
    <cellStyle name="Note 3 2" xfId="408"/>
    <cellStyle name="Note 3 3" xfId="409"/>
    <cellStyle name="Note 4" xfId="410"/>
    <cellStyle name="Note 4 2" xfId="411"/>
    <cellStyle name="Note 5" xfId="412"/>
    <cellStyle name="Note 5 2" xfId="413"/>
    <cellStyle name="Note 6" xfId="414"/>
    <cellStyle name="Note 6 2" xfId="415"/>
    <cellStyle name="Note 7" xfId="416"/>
    <cellStyle name="Note 7 2" xfId="417"/>
    <cellStyle name="Note 8" xfId="418"/>
    <cellStyle name="Output 2" xfId="419"/>
    <cellStyle name="Output 3" xfId="420"/>
    <cellStyle name="Percent 2" xfId="421"/>
    <cellStyle name="Percent 2 2" xfId="422"/>
    <cellStyle name="Percent 2 2 2" xfId="423"/>
    <cellStyle name="Percent 2 3" xfId="424"/>
    <cellStyle name="Percent 2 3 2" xfId="425"/>
    <cellStyle name="Percent 2 3 3" xfId="426"/>
    <cellStyle name="Percent 2 4" xfId="427"/>
    <cellStyle name="Percent 2 5" xfId="428"/>
    <cellStyle name="Percent 3" xfId="429"/>
    <cellStyle name="Percent 3 2" xfId="430"/>
    <cellStyle name="Percent 3 3" xfId="431"/>
    <cellStyle name="Percent 4" xfId="432"/>
    <cellStyle name="Percent 4 2" xfId="433"/>
    <cellStyle name="Percent 4 3" xfId="434"/>
    <cellStyle name="Percent 5" xfId="435"/>
    <cellStyle name="Percent 5 2" xfId="436"/>
    <cellStyle name="Percent 6" xfId="437"/>
    <cellStyle name="Percent 6 2" xfId="438"/>
    <cellStyle name="Percent 7" xfId="439"/>
    <cellStyle name="Percent 8" xfId="440"/>
    <cellStyle name="Style 1" xfId="441"/>
    <cellStyle name="Style 1 2" xfId="442"/>
    <cellStyle name="Title 2" xfId="443"/>
    <cellStyle name="Total 2" xfId="444"/>
    <cellStyle name="Total 3" xfId="445"/>
    <cellStyle name="Warning Text 2" xfId="446"/>
    <cellStyle name="Warning Text 3" xfId="447"/>
    <cellStyle name="Акцент1" xfId="448"/>
    <cellStyle name="Акцент2" xfId="449"/>
    <cellStyle name="Акцент3" xfId="450"/>
    <cellStyle name="Акцент4" xfId="451"/>
    <cellStyle name="Акцент5" xfId="452"/>
    <cellStyle name="Акцент6" xfId="453"/>
    <cellStyle name="Беззащитный" xfId="454"/>
    <cellStyle name="Ввод " xfId="455"/>
    <cellStyle name="Вывод" xfId="456"/>
    <cellStyle name="Вычисление" xfId="457"/>
    <cellStyle name="Заголовок 1" xfId="458"/>
    <cellStyle name="Заголовок 2" xfId="459"/>
    <cellStyle name="Заголовок 3" xfId="460"/>
    <cellStyle name="Заголовок 4" xfId="461"/>
    <cellStyle name="Защитный" xfId="462"/>
    <cellStyle name="Итог" xfId="463"/>
    <cellStyle name="Контрольная ячейка" xfId="464"/>
    <cellStyle name="Название" xfId="465"/>
    <cellStyle name="Нейтральный" xfId="466"/>
    <cellStyle name="Обычный 2" xfId="467"/>
    <cellStyle name="Обычный 3" xfId="468"/>
    <cellStyle name="Обычный 3 2" xfId="469"/>
    <cellStyle name="Плохой" xfId="470"/>
    <cellStyle name="Пояснение" xfId="471"/>
    <cellStyle name="Примечание" xfId="472"/>
    <cellStyle name="Связанная ячейка" xfId="473"/>
    <cellStyle name="Текст предупреждения" xfId="474"/>
    <cellStyle name="Финансовый 2" xfId="475"/>
    <cellStyle name="Финансовый 3" xfId="476"/>
    <cellStyle name="Финансовый 3 2" xfId="477"/>
    <cellStyle name="Финансовый 4" xfId="478"/>
    <cellStyle name="Хороший" xfId="4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Marine.Harutyunyan\AppData\Roaming\Microsoft\Excel\External_Debt_Service_Payments_Schedule_2022%20(version%201).xlsb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909"/>
  <sheetViews>
    <sheetView tabSelected="1" zoomScaleNormal="100" workbookViewId="0">
      <selection activeCell="B1" sqref="B1:G1"/>
    </sheetView>
  </sheetViews>
  <sheetFormatPr defaultRowHeight="13.5" outlineLevelRow="2" x14ac:dyDescent="0.25"/>
  <cols>
    <col min="1" max="1" width="3.5703125" style="3" customWidth="1"/>
    <col min="2" max="2" width="18.5703125" style="120" customWidth="1"/>
    <col min="3" max="3" width="48.140625" style="120" customWidth="1"/>
    <col min="4" max="7" width="18.5703125" style="1" customWidth="1"/>
    <col min="8" max="9" width="14.7109375" style="1" customWidth="1"/>
    <col min="10" max="250" width="9.140625" style="1"/>
    <col min="251" max="251" width="0" style="1" hidden="1" customWidth="1"/>
    <col min="252" max="252" width="3.5703125" style="1" customWidth="1"/>
    <col min="253" max="253" width="49.85546875" style="1" customWidth="1"/>
    <col min="254" max="254" width="16" style="1" customWidth="1"/>
    <col min="255" max="255" width="13.5703125" style="1" customWidth="1"/>
    <col min="256" max="256" width="16.7109375" style="1" customWidth="1"/>
    <col min="257" max="257" width="15.140625" style="1" customWidth="1"/>
    <col min="258" max="506" width="9.140625" style="1"/>
    <col min="507" max="507" width="0" style="1" hidden="1" customWidth="1"/>
    <col min="508" max="508" width="3.5703125" style="1" customWidth="1"/>
    <col min="509" max="509" width="49.85546875" style="1" customWidth="1"/>
    <col min="510" max="510" width="16" style="1" customWidth="1"/>
    <col min="511" max="511" width="13.5703125" style="1" customWidth="1"/>
    <col min="512" max="512" width="16.7109375" style="1" customWidth="1"/>
    <col min="513" max="513" width="15.140625" style="1" customWidth="1"/>
    <col min="514" max="762" width="9.140625" style="1"/>
    <col min="763" max="763" width="0" style="1" hidden="1" customWidth="1"/>
    <col min="764" max="764" width="3.5703125" style="1" customWidth="1"/>
    <col min="765" max="765" width="49.85546875" style="1" customWidth="1"/>
    <col min="766" max="766" width="16" style="1" customWidth="1"/>
    <col min="767" max="767" width="13.5703125" style="1" customWidth="1"/>
    <col min="768" max="768" width="16.7109375" style="1" customWidth="1"/>
    <col min="769" max="769" width="15.140625" style="1" customWidth="1"/>
    <col min="770" max="1018" width="9.140625" style="1"/>
    <col min="1019" max="1019" width="0" style="1" hidden="1" customWidth="1"/>
    <col min="1020" max="1020" width="3.5703125" style="1" customWidth="1"/>
    <col min="1021" max="1021" width="49.85546875" style="1" customWidth="1"/>
    <col min="1022" max="1022" width="16" style="1" customWidth="1"/>
    <col min="1023" max="1023" width="13.5703125" style="1" customWidth="1"/>
    <col min="1024" max="1024" width="16.7109375" style="1" customWidth="1"/>
    <col min="1025" max="1025" width="15.140625" style="1" customWidth="1"/>
    <col min="1026" max="1274" width="9.140625" style="1"/>
    <col min="1275" max="1275" width="0" style="1" hidden="1" customWidth="1"/>
    <col min="1276" max="1276" width="3.5703125" style="1" customWidth="1"/>
    <col min="1277" max="1277" width="49.85546875" style="1" customWidth="1"/>
    <col min="1278" max="1278" width="16" style="1" customWidth="1"/>
    <col min="1279" max="1279" width="13.5703125" style="1" customWidth="1"/>
    <col min="1280" max="1280" width="16.7109375" style="1" customWidth="1"/>
    <col min="1281" max="1281" width="15.140625" style="1" customWidth="1"/>
    <col min="1282" max="1530" width="9.140625" style="1"/>
    <col min="1531" max="1531" width="0" style="1" hidden="1" customWidth="1"/>
    <col min="1532" max="1532" width="3.5703125" style="1" customWidth="1"/>
    <col min="1533" max="1533" width="49.85546875" style="1" customWidth="1"/>
    <col min="1534" max="1534" width="16" style="1" customWidth="1"/>
    <col min="1535" max="1535" width="13.5703125" style="1" customWidth="1"/>
    <col min="1536" max="1536" width="16.7109375" style="1" customWidth="1"/>
    <col min="1537" max="1537" width="15.140625" style="1" customWidth="1"/>
    <col min="1538" max="1786" width="9.140625" style="1"/>
    <col min="1787" max="1787" width="0" style="1" hidden="1" customWidth="1"/>
    <col min="1788" max="1788" width="3.5703125" style="1" customWidth="1"/>
    <col min="1789" max="1789" width="49.85546875" style="1" customWidth="1"/>
    <col min="1790" max="1790" width="16" style="1" customWidth="1"/>
    <col min="1791" max="1791" width="13.5703125" style="1" customWidth="1"/>
    <col min="1792" max="1792" width="16.7109375" style="1" customWidth="1"/>
    <col min="1793" max="1793" width="15.140625" style="1" customWidth="1"/>
    <col min="1794" max="2042" width="9.140625" style="1"/>
    <col min="2043" max="2043" width="0" style="1" hidden="1" customWidth="1"/>
    <col min="2044" max="2044" width="3.5703125" style="1" customWidth="1"/>
    <col min="2045" max="2045" width="49.85546875" style="1" customWidth="1"/>
    <col min="2046" max="2046" width="16" style="1" customWidth="1"/>
    <col min="2047" max="2047" width="13.5703125" style="1" customWidth="1"/>
    <col min="2048" max="2048" width="16.7109375" style="1" customWidth="1"/>
    <col min="2049" max="2049" width="15.140625" style="1" customWidth="1"/>
    <col min="2050" max="2298" width="9.140625" style="1"/>
    <col min="2299" max="2299" width="0" style="1" hidden="1" customWidth="1"/>
    <col min="2300" max="2300" width="3.5703125" style="1" customWidth="1"/>
    <col min="2301" max="2301" width="49.85546875" style="1" customWidth="1"/>
    <col min="2302" max="2302" width="16" style="1" customWidth="1"/>
    <col min="2303" max="2303" width="13.5703125" style="1" customWidth="1"/>
    <col min="2304" max="2304" width="16.7109375" style="1" customWidth="1"/>
    <col min="2305" max="2305" width="15.140625" style="1" customWidth="1"/>
    <col min="2306" max="2554" width="9.140625" style="1"/>
    <col min="2555" max="2555" width="0" style="1" hidden="1" customWidth="1"/>
    <col min="2556" max="2556" width="3.5703125" style="1" customWidth="1"/>
    <col min="2557" max="2557" width="49.85546875" style="1" customWidth="1"/>
    <col min="2558" max="2558" width="16" style="1" customWidth="1"/>
    <col min="2559" max="2559" width="13.5703125" style="1" customWidth="1"/>
    <col min="2560" max="2560" width="16.7109375" style="1" customWidth="1"/>
    <col min="2561" max="2561" width="15.140625" style="1" customWidth="1"/>
    <col min="2562" max="2810" width="9.140625" style="1"/>
    <col min="2811" max="2811" width="0" style="1" hidden="1" customWidth="1"/>
    <col min="2812" max="2812" width="3.5703125" style="1" customWidth="1"/>
    <col min="2813" max="2813" width="49.85546875" style="1" customWidth="1"/>
    <col min="2814" max="2814" width="16" style="1" customWidth="1"/>
    <col min="2815" max="2815" width="13.5703125" style="1" customWidth="1"/>
    <col min="2816" max="2816" width="16.7109375" style="1" customWidth="1"/>
    <col min="2817" max="2817" width="15.140625" style="1" customWidth="1"/>
    <col min="2818" max="3066" width="9.140625" style="1"/>
    <col min="3067" max="3067" width="0" style="1" hidden="1" customWidth="1"/>
    <col min="3068" max="3068" width="3.5703125" style="1" customWidth="1"/>
    <col min="3069" max="3069" width="49.85546875" style="1" customWidth="1"/>
    <col min="3070" max="3070" width="16" style="1" customWidth="1"/>
    <col min="3071" max="3071" width="13.5703125" style="1" customWidth="1"/>
    <col min="3072" max="3072" width="16.7109375" style="1" customWidth="1"/>
    <col min="3073" max="3073" width="15.140625" style="1" customWidth="1"/>
    <col min="3074" max="3322" width="9.140625" style="1"/>
    <col min="3323" max="3323" width="0" style="1" hidden="1" customWidth="1"/>
    <col min="3324" max="3324" width="3.5703125" style="1" customWidth="1"/>
    <col min="3325" max="3325" width="49.85546875" style="1" customWidth="1"/>
    <col min="3326" max="3326" width="16" style="1" customWidth="1"/>
    <col min="3327" max="3327" width="13.5703125" style="1" customWidth="1"/>
    <col min="3328" max="3328" width="16.7109375" style="1" customWidth="1"/>
    <col min="3329" max="3329" width="15.140625" style="1" customWidth="1"/>
    <col min="3330" max="3578" width="9.140625" style="1"/>
    <col min="3579" max="3579" width="0" style="1" hidden="1" customWidth="1"/>
    <col min="3580" max="3580" width="3.5703125" style="1" customWidth="1"/>
    <col min="3581" max="3581" width="49.85546875" style="1" customWidth="1"/>
    <col min="3582" max="3582" width="16" style="1" customWidth="1"/>
    <col min="3583" max="3583" width="13.5703125" style="1" customWidth="1"/>
    <col min="3584" max="3584" width="16.7109375" style="1" customWidth="1"/>
    <col min="3585" max="3585" width="15.140625" style="1" customWidth="1"/>
    <col min="3586" max="3834" width="9.140625" style="1"/>
    <col min="3835" max="3835" width="0" style="1" hidden="1" customWidth="1"/>
    <col min="3836" max="3836" width="3.5703125" style="1" customWidth="1"/>
    <col min="3837" max="3837" width="49.85546875" style="1" customWidth="1"/>
    <col min="3838" max="3838" width="16" style="1" customWidth="1"/>
    <col min="3839" max="3839" width="13.5703125" style="1" customWidth="1"/>
    <col min="3840" max="3840" width="16.7109375" style="1" customWidth="1"/>
    <col min="3841" max="3841" width="15.140625" style="1" customWidth="1"/>
    <col min="3842" max="4090" width="9.140625" style="1"/>
    <col min="4091" max="4091" width="0" style="1" hidden="1" customWidth="1"/>
    <col min="4092" max="4092" width="3.5703125" style="1" customWidth="1"/>
    <col min="4093" max="4093" width="49.85546875" style="1" customWidth="1"/>
    <col min="4094" max="4094" width="16" style="1" customWidth="1"/>
    <col min="4095" max="4095" width="13.5703125" style="1" customWidth="1"/>
    <col min="4096" max="4096" width="16.7109375" style="1" customWidth="1"/>
    <col min="4097" max="4097" width="15.140625" style="1" customWidth="1"/>
    <col min="4098" max="4346" width="9.140625" style="1"/>
    <col min="4347" max="4347" width="0" style="1" hidden="1" customWidth="1"/>
    <col min="4348" max="4348" width="3.5703125" style="1" customWidth="1"/>
    <col min="4349" max="4349" width="49.85546875" style="1" customWidth="1"/>
    <col min="4350" max="4350" width="16" style="1" customWidth="1"/>
    <col min="4351" max="4351" width="13.5703125" style="1" customWidth="1"/>
    <col min="4352" max="4352" width="16.7109375" style="1" customWidth="1"/>
    <col min="4353" max="4353" width="15.140625" style="1" customWidth="1"/>
    <col min="4354" max="4602" width="9.140625" style="1"/>
    <col min="4603" max="4603" width="0" style="1" hidden="1" customWidth="1"/>
    <col min="4604" max="4604" width="3.5703125" style="1" customWidth="1"/>
    <col min="4605" max="4605" width="49.85546875" style="1" customWidth="1"/>
    <col min="4606" max="4606" width="16" style="1" customWidth="1"/>
    <col min="4607" max="4607" width="13.5703125" style="1" customWidth="1"/>
    <col min="4608" max="4608" width="16.7109375" style="1" customWidth="1"/>
    <col min="4609" max="4609" width="15.140625" style="1" customWidth="1"/>
    <col min="4610" max="4858" width="9.140625" style="1"/>
    <col min="4859" max="4859" width="0" style="1" hidden="1" customWidth="1"/>
    <col min="4860" max="4860" width="3.5703125" style="1" customWidth="1"/>
    <col min="4861" max="4861" width="49.85546875" style="1" customWidth="1"/>
    <col min="4862" max="4862" width="16" style="1" customWidth="1"/>
    <col min="4863" max="4863" width="13.5703125" style="1" customWidth="1"/>
    <col min="4864" max="4864" width="16.7109375" style="1" customWidth="1"/>
    <col min="4865" max="4865" width="15.140625" style="1" customWidth="1"/>
    <col min="4866" max="5114" width="9.140625" style="1"/>
    <col min="5115" max="5115" width="0" style="1" hidden="1" customWidth="1"/>
    <col min="5116" max="5116" width="3.5703125" style="1" customWidth="1"/>
    <col min="5117" max="5117" width="49.85546875" style="1" customWidth="1"/>
    <col min="5118" max="5118" width="16" style="1" customWidth="1"/>
    <col min="5119" max="5119" width="13.5703125" style="1" customWidth="1"/>
    <col min="5120" max="5120" width="16.7109375" style="1" customWidth="1"/>
    <col min="5121" max="5121" width="15.140625" style="1" customWidth="1"/>
    <col min="5122" max="5370" width="9.140625" style="1"/>
    <col min="5371" max="5371" width="0" style="1" hidden="1" customWidth="1"/>
    <col min="5372" max="5372" width="3.5703125" style="1" customWidth="1"/>
    <col min="5373" max="5373" width="49.85546875" style="1" customWidth="1"/>
    <col min="5374" max="5374" width="16" style="1" customWidth="1"/>
    <col min="5375" max="5375" width="13.5703125" style="1" customWidth="1"/>
    <col min="5376" max="5376" width="16.7109375" style="1" customWidth="1"/>
    <col min="5377" max="5377" width="15.140625" style="1" customWidth="1"/>
    <col min="5378" max="5626" width="9.140625" style="1"/>
    <col min="5627" max="5627" width="0" style="1" hidden="1" customWidth="1"/>
    <col min="5628" max="5628" width="3.5703125" style="1" customWidth="1"/>
    <col min="5629" max="5629" width="49.85546875" style="1" customWidth="1"/>
    <col min="5630" max="5630" width="16" style="1" customWidth="1"/>
    <col min="5631" max="5631" width="13.5703125" style="1" customWidth="1"/>
    <col min="5632" max="5632" width="16.7109375" style="1" customWidth="1"/>
    <col min="5633" max="5633" width="15.140625" style="1" customWidth="1"/>
    <col min="5634" max="5882" width="9.140625" style="1"/>
    <col min="5883" max="5883" width="0" style="1" hidden="1" customWidth="1"/>
    <col min="5884" max="5884" width="3.5703125" style="1" customWidth="1"/>
    <col min="5885" max="5885" width="49.85546875" style="1" customWidth="1"/>
    <col min="5886" max="5886" width="16" style="1" customWidth="1"/>
    <col min="5887" max="5887" width="13.5703125" style="1" customWidth="1"/>
    <col min="5888" max="5888" width="16.7109375" style="1" customWidth="1"/>
    <col min="5889" max="5889" width="15.140625" style="1" customWidth="1"/>
    <col min="5890" max="6138" width="9.140625" style="1"/>
    <col min="6139" max="6139" width="0" style="1" hidden="1" customWidth="1"/>
    <col min="6140" max="6140" width="3.5703125" style="1" customWidth="1"/>
    <col min="6141" max="6141" width="49.85546875" style="1" customWidth="1"/>
    <col min="6142" max="6142" width="16" style="1" customWidth="1"/>
    <col min="6143" max="6143" width="13.5703125" style="1" customWidth="1"/>
    <col min="6144" max="6144" width="16.7109375" style="1" customWidth="1"/>
    <col min="6145" max="6145" width="15.140625" style="1" customWidth="1"/>
    <col min="6146" max="6394" width="9.140625" style="1"/>
    <col min="6395" max="6395" width="0" style="1" hidden="1" customWidth="1"/>
    <col min="6396" max="6396" width="3.5703125" style="1" customWidth="1"/>
    <col min="6397" max="6397" width="49.85546875" style="1" customWidth="1"/>
    <col min="6398" max="6398" width="16" style="1" customWidth="1"/>
    <col min="6399" max="6399" width="13.5703125" style="1" customWidth="1"/>
    <col min="6400" max="6400" width="16.7109375" style="1" customWidth="1"/>
    <col min="6401" max="6401" width="15.140625" style="1" customWidth="1"/>
    <col min="6402" max="6650" width="9.140625" style="1"/>
    <col min="6651" max="6651" width="0" style="1" hidden="1" customWidth="1"/>
    <col min="6652" max="6652" width="3.5703125" style="1" customWidth="1"/>
    <col min="6653" max="6653" width="49.85546875" style="1" customWidth="1"/>
    <col min="6654" max="6654" width="16" style="1" customWidth="1"/>
    <col min="6655" max="6655" width="13.5703125" style="1" customWidth="1"/>
    <col min="6656" max="6656" width="16.7109375" style="1" customWidth="1"/>
    <col min="6657" max="6657" width="15.140625" style="1" customWidth="1"/>
    <col min="6658" max="6906" width="9.140625" style="1"/>
    <col min="6907" max="6907" width="0" style="1" hidden="1" customWidth="1"/>
    <col min="6908" max="6908" width="3.5703125" style="1" customWidth="1"/>
    <col min="6909" max="6909" width="49.85546875" style="1" customWidth="1"/>
    <col min="6910" max="6910" width="16" style="1" customWidth="1"/>
    <col min="6911" max="6911" width="13.5703125" style="1" customWidth="1"/>
    <col min="6912" max="6912" width="16.7109375" style="1" customWidth="1"/>
    <col min="6913" max="6913" width="15.140625" style="1" customWidth="1"/>
    <col min="6914" max="7162" width="9.140625" style="1"/>
    <col min="7163" max="7163" width="0" style="1" hidden="1" customWidth="1"/>
    <col min="7164" max="7164" width="3.5703125" style="1" customWidth="1"/>
    <col min="7165" max="7165" width="49.85546875" style="1" customWidth="1"/>
    <col min="7166" max="7166" width="16" style="1" customWidth="1"/>
    <col min="7167" max="7167" width="13.5703125" style="1" customWidth="1"/>
    <col min="7168" max="7168" width="16.7109375" style="1" customWidth="1"/>
    <col min="7169" max="7169" width="15.140625" style="1" customWidth="1"/>
    <col min="7170" max="7418" width="9.140625" style="1"/>
    <col min="7419" max="7419" width="0" style="1" hidden="1" customWidth="1"/>
    <col min="7420" max="7420" width="3.5703125" style="1" customWidth="1"/>
    <col min="7421" max="7421" width="49.85546875" style="1" customWidth="1"/>
    <col min="7422" max="7422" width="16" style="1" customWidth="1"/>
    <col min="7423" max="7423" width="13.5703125" style="1" customWidth="1"/>
    <col min="7424" max="7424" width="16.7109375" style="1" customWidth="1"/>
    <col min="7425" max="7425" width="15.140625" style="1" customWidth="1"/>
    <col min="7426" max="7674" width="9.140625" style="1"/>
    <col min="7675" max="7675" width="0" style="1" hidden="1" customWidth="1"/>
    <col min="7676" max="7676" width="3.5703125" style="1" customWidth="1"/>
    <col min="7677" max="7677" width="49.85546875" style="1" customWidth="1"/>
    <col min="7678" max="7678" width="16" style="1" customWidth="1"/>
    <col min="7679" max="7679" width="13.5703125" style="1" customWidth="1"/>
    <col min="7680" max="7680" width="16.7109375" style="1" customWidth="1"/>
    <col min="7681" max="7681" width="15.140625" style="1" customWidth="1"/>
    <col min="7682" max="7930" width="9.140625" style="1"/>
    <col min="7931" max="7931" width="0" style="1" hidden="1" customWidth="1"/>
    <col min="7932" max="7932" width="3.5703125" style="1" customWidth="1"/>
    <col min="7933" max="7933" width="49.85546875" style="1" customWidth="1"/>
    <col min="7934" max="7934" width="16" style="1" customWidth="1"/>
    <col min="7935" max="7935" width="13.5703125" style="1" customWidth="1"/>
    <col min="7936" max="7936" width="16.7109375" style="1" customWidth="1"/>
    <col min="7937" max="7937" width="15.140625" style="1" customWidth="1"/>
    <col min="7938" max="8186" width="9.140625" style="1"/>
    <col min="8187" max="8187" width="0" style="1" hidden="1" customWidth="1"/>
    <col min="8188" max="8188" width="3.5703125" style="1" customWidth="1"/>
    <col min="8189" max="8189" width="49.85546875" style="1" customWidth="1"/>
    <col min="8190" max="8190" width="16" style="1" customWidth="1"/>
    <col min="8191" max="8191" width="13.5703125" style="1" customWidth="1"/>
    <col min="8192" max="8192" width="16.7109375" style="1" customWidth="1"/>
    <col min="8193" max="8193" width="15.140625" style="1" customWidth="1"/>
    <col min="8194" max="8442" width="9.140625" style="1"/>
    <col min="8443" max="8443" width="0" style="1" hidden="1" customWidth="1"/>
    <col min="8444" max="8444" width="3.5703125" style="1" customWidth="1"/>
    <col min="8445" max="8445" width="49.85546875" style="1" customWidth="1"/>
    <col min="8446" max="8446" width="16" style="1" customWidth="1"/>
    <col min="8447" max="8447" width="13.5703125" style="1" customWidth="1"/>
    <col min="8448" max="8448" width="16.7109375" style="1" customWidth="1"/>
    <col min="8449" max="8449" width="15.140625" style="1" customWidth="1"/>
    <col min="8450" max="8698" width="9.140625" style="1"/>
    <col min="8699" max="8699" width="0" style="1" hidden="1" customWidth="1"/>
    <col min="8700" max="8700" width="3.5703125" style="1" customWidth="1"/>
    <col min="8701" max="8701" width="49.85546875" style="1" customWidth="1"/>
    <col min="8702" max="8702" width="16" style="1" customWidth="1"/>
    <col min="8703" max="8703" width="13.5703125" style="1" customWidth="1"/>
    <col min="8704" max="8704" width="16.7109375" style="1" customWidth="1"/>
    <col min="8705" max="8705" width="15.140625" style="1" customWidth="1"/>
    <col min="8706" max="8954" width="9.140625" style="1"/>
    <col min="8955" max="8955" width="0" style="1" hidden="1" customWidth="1"/>
    <col min="8956" max="8956" width="3.5703125" style="1" customWidth="1"/>
    <col min="8957" max="8957" width="49.85546875" style="1" customWidth="1"/>
    <col min="8958" max="8958" width="16" style="1" customWidth="1"/>
    <col min="8959" max="8959" width="13.5703125" style="1" customWidth="1"/>
    <col min="8960" max="8960" width="16.7109375" style="1" customWidth="1"/>
    <col min="8961" max="8961" width="15.140625" style="1" customWidth="1"/>
    <col min="8962" max="9210" width="9.140625" style="1"/>
    <col min="9211" max="9211" width="0" style="1" hidden="1" customWidth="1"/>
    <col min="9212" max="9212" width="3.5703125" style="1" customWidth="1"/>
    <col min="9213" max="9213" width="49.85546875" style="1" customWidth="1"/>
    <col min="9214" max="9214" width="16" style="1" customWidth="1"/>
    <col min="9215" max="9215" width="13.5703125" style="1" customWidth="1"/>
    <col min="9216" max="9216" width="16.7109375" style="1" customWidth="1"/>
    <col min="9217" max="9217" width="15.140625" style="1" customWidth="1"/>
    <col min="9218" max="9466" width="9.140625" style="1"/>
    <col min="9467" max="9467" width="0" style="1" hidden="1" customWidth="1"/>
    <col min="9468" max="9468" width="3.5703125" style="1" customWidth="1"/>
    <col min="9469" max="9469" width="49.85546875" style="1" customWidth="1"/>
    <col min="9470" max="9470" width="16" style="1" customWidth="1"/>
    <col min="9471" max="9471" width="13.5703125" style="1" customWidth="1"/>
    <col min="9472" max="9472" width="16.7109375" style="1" customWidth="1"/>
    <col min="9473" max="9473" width="15.140625" style="1" customWidth="1"/>
    <col min="9474" max="9722" width="9.140625" style="1"/>
    <col min="9723" max="9723" width="0" style="1" hidden="1" customWidth="1"/>
    <col min="9724" max="9724" width="3.5703125" style="1" customWidth="1"/>
    <col min="9725" max="9725" width="49.85546875" style="1" customWidth="1"/>
    <col min="9726" max="9726" width="16" style="1" customWidth="1"/>
    <col min="9727" max="9727" width="13.5703125" style="1" customWidth="1"/>
    <col min="9728" max="9728" width="16.7109375" style="1" customWidth="1"/>
    <col min="9729" max="9729" width="15.140625" style="1" customWidth="1"/>
    <col min="9730" max="9978" width="9.140625" style="1"/>
    <col min="9979" max="9979" width="0" style="1" hidden="1" customWidth="1"/>
    <col min="9980" max="9980" width="3.5703125" style="1" customWidth="1"/>
    <col min="9981" max="9981" width="49.85546875" style="1" customWidth="1"/>
    <col min="9982" max="9982" width="16" style="1" customWidth="1"/>
    <col min="9983" max="9983" width="13.5703125" style="1" customWidth="1"/>
    <col min="9984" max="9984" width="16.7109375" style="1" customWidth="1"/>
    <col min="9985" max="9985" width="15.140625" style="1" customWidth="1"/>
    <col min="9986" max="10234" width="9.140625" style="1"/>
    <col min="10235" max="10235" width="0" style="1" hidden="1" customWidth="1"/>
    <col min="10236" max="10236" width="3.5703125" style="1" customWidth="1"/>
    <col min="10237" max="10237" width="49.85546875" style="1" customWidth="1"/>
    <col min="10238" max="10238" width="16" style="1" customWidth="1"/>
    <col min="10239" max="10239" width="13.5703125" style="1" customWidth="1"/>
    <col min="10240" max="10240" width="16.7109375" style="1" customWidth="1"/>
    <col min="10241" max="10241" width="15.140625" style="1" customWidth="1"/>
    <col min="10242" max="10490" width="9.140625" style="1"/>
    <col min="10491" max="10491" width="0" style="1" hidden="1" customWidth="1"/>
    <col min="10492" max="10492" width="3.5703125" style="1" customWidth="1"/>
    <col min="10493" max="10493" width="49.85546875" style="1" customWidth="1"/>
    <col min="10494" max="10494" width="16" style="1" customWidth="1"/>
    <col min="10495" max="10495" width="13.5703125" style="1" customWidth="1"/>
    <col min="10496" max="10496" width="16.7109375" style="1" customWidth="1"/>
    <col min="10497" max="10497" width="15.140625" style="1" customWidth="1"/>
    <col min="10498" max="10746" width="9.140625" style="1"/>
    <col min="10747" max="10747" width="0" style="1" hidden="1" customWidth="1"/>
    <col min="10748" max="10748" width="3.5703125" style="1" customWidth="1"/>
    <col min="10749" max="10749" width="49.85546875" style="1" customWidth="1"/>
    <col min="10750" max="10750" width="16" style="1" customWidth="1"/>
    <col min="10751" max="10751" width="13.5703125" style="1" customWidth="1"/>
    <col min="10752" max="10752" width="16.7109375" style="1" customWidth="1"/>
    <col min="10753" max="10753" width="15.140625" style="1" customWidth="1"/>
    <col min="10754" max="11002" width="9.140625" style="1"/>
    <col min="11003" max="11003" width="0" style="1" hidden="1" customWidth="1"/>
    <col min="11004" max="11004" width="3.5703125" style="1" customWidth="1"/>
    <col min="11005" max="11005" width="49.85546875" style="1" customWidth="1"/>
    <col min="11006" max="11006" width="16" style="1" customWidth="1"/>
    <col min="11007" max="11007" width="13.5703125" style="1" customWidth="1"/>
    <col min="11008" max="11008" width="16.7109375" style="1" customWidth="1"/>
    <col min="11009" max="11009" width="15.140625" style="1" customWidth="1"/>
    <col min="11010" max="11258" width="9.140625" style="1"/>
    <col min="11259" max="11259" width="0" style="1" hidden="1" customWidth="1"/>
    <col min="11260" max="11260" width="3.5703125" style="1" customWidth="1"/>
    <col min="11261" max="11261" width="49.85546875" style="1" customWidth="1"/>
    <col min="11262" max="11262" width="16" style="1" customWidth="1"/>
    <col min="11263" max="11263" width="13.5703125" style="1" customWidth="1"/>
    <col min="11264" max="11264" width="16.7109375" style="1" customWidth="1"/>
    <col min="11265" max="11265" width="15.140625" style="1" customWidth="1"/>
    <col min="11266" max="11514" width="9.140625" style="1"/>
    <col min="11515" max="11515" width="0" style="1" hidden="1" customWidth="1"/>
    <col min="11516" max="11516" width="3.5703125" style="1" customWidth="1"/>
    <col min="11517" max="11517" width="49.85546875" style="1" customWidth="1"/>
    <col min="11518" max="11518" width="16" style="1" customWidth="1"/>
    <col min="11519" max="11519" width="13.5703125" style="1" customWidth="1"/>
    <col min="11520" max="11520" width="16.7109375" style="1" customWidth="1"/>
    <col min="11521" max="11521" width="15.140625" style="1" customWidth="1"/>
    <col min="11522" max="11770" width="9.140625" style="1"/>
    <col min="11771" max="11771" width="0" style="1" hidden="1" customWidth="1"/>
    <col min="11772" max="11772" width="3.5703125" style="1" customWidth="1"/>
    <col min="11773" max="11773" width="49.85546875" style="1" customWidth="1"/>
    <col min="11774" max="11774" width="16" style="1" customWidth="1"/>
    <col min="11775" max="11775" width="13.5703125" style="1" customWidth="1"/>
    <col min="11776" max="11776" width="16.7109375" style="1" customWidth="1"/>
    <col min="11777" max="11777" width="15.140625" style="1" customWidth="1"/>
    <col min="11778" max="12026" width="9.140625" style="1"/>
    <col min="12027" max="12027" width="0" style="1" hidden="1" customWidth="1"/>
    <col min="12028" max="12028" width="3.5703125" style="1" customWidth="1"/>
    <col min="12029" max="12029" width="49.85546875" style="1" customWidth="1"/>
    <col min="12030" max="12030" width="16" style="1" customWidth="1"/>
    <col min="12031" max="12031" width="13.5703125" style="1" customWidth="1"/>
    <col min="12032" max="12032" width="16.7109375" style="1" customWidth="1"/>
    <col min="12033" max="12033" width="15.140625" style="1" customWidth="1"/>
    <col min="12034" max="12282" width="9.140625" style="1"/>
    <col min="12283" max="12283" width="0" style="1" hidden="1" customWidth="1"/>
    <col min="12284" max="12284" width="3.5703125" style="1" customWidth="1"/>
    <col min="12285" max="12285" width="49.85546875" style="1" customWidth="1"/>
    <col min="12286" max="12286" width="16" style="1" customWidth="1"/>
    <col min="12287" max="12287" width="13.5703125" style="1" customWidth="1"/>
    <col min="12288" max="12288" width="16.7109375" style="1" customWidth="1"/>
    <col min="12289" max="12289" width="15.140625" style="1" customWidth="1"/>
    <col min="12290" max="12538" width="9.140625" style="1"/>
    <col min="12539" max="12539" width="0" style="1" hidden="1" customWidth="1"/>
    <col min="12540" max="12540" width="3.5703125" style="1" customWidth="1"/>
    <col min="12541" max="12541" width="49.85546875" style="1" customWidth="1"/>
    <col min="12542" max="12542" width="16" style="1" customWidth="1"/>
    <col min="12543" max="12543" width="13.5703125" style="1" customWidth="1"/>
    <col min="12544" max="12544" width="16.7109375" style="1" customWidth="1"/>
    <col min="12545" max="12545" width="15.140625" style="1" customWidth="1"/>
    <col min="12546" max="12794" width="9.140625" style="1"/>
    <col min="12795" max="12795" width="0" style="1" hidden="1" customWidth="1"/>
    <col min="12796" max="12796" width="3.5703125" style="1" customWidth="1"/>
    <col min="12797" max="12797" width="49.85546875" style="1" customWidth="1"/>
    <col min="12798" max="12798" width="16" style="1" customWidth="1"/>
    <col min="12799" max="12799" width="13.5703125" style="1" customWidth="1"/>
    <col min="12800" max="12800" width="16.7109375" style="1" customWidth="1"/>
    <col min="12801" max="12801" width="15.140625" style="1" customWidth="1"/>
    <col min="12802" max="13050" width="9.140625" style="1"/>
    <col min="13051" max="13051" width="0" style="1" hidden="1" customWidth="1"/>
    <col min="13052" max="13052" width="3.5703125" style="1" customWidth="1"/>
    <col min="13053" max="13053" width="49.85546875" style="1" customWidth="1"/>
    <col min="13054" max="13054" width="16" style="1" customWidth="1"/>
    <col min="13055" max="13055" width="13.5703125" style="1" customWidth="1"/>
    <col min="13056" max="13056" width="16.7109375" style="1" customWidth="1"/>
    <col min="13057" max="13057" width="15.140625" style="1" customWidth="1"/>
    <col min="13058" max="13306" width="9.140625" style="1"/>
    <col min="13307" max="13307" width="0" style="1" hidden="1" customWidth="1"/>
    <col min="13308" max="13308" width="3.5703125" style="1" customWidth="1"/>
    <col min="13309" max="13309" width="49.85546875" style="1" customWidth="1"/>
    <col min="13310" max="13310" width="16" style="1" customWidth="1"/>
    <col min="13311" max="13311" width="13.5703125" style="1" customWidth="1"/>
    <col min="13312" max="13312" width="16.7109375" style="1" customWidth="1"/>
    <col min="13313" max="13313" width="15.140625" style="1" customWidth="1"/>
    <col min="13314" max="13562" width="9.140625" style="1"/>
    <col min="13563" max="13563" width="0" style="1" hidden="1" customWidth="1"/>
    <col min="13564" max="13564" width="3.5703125" style="1" customWidth="1"/>
    <col min="13565" max="13565" width="49.85546875" style="1" customWidth="1"/>
    <col min="13566" max="13566" width="16" style="1" customWidth="1"/>
    <col min="13567" max="13567" width="13.5703125" style="1" customWidth="1"/>
    <col min="13568" max="13568" width="16.7109375" style="1" customWidth="1"/>
    <col min="13569" max="13569" width="15.140625" style="1" customWidth="1"/>
    <col min="13570" max="13818" width="9.140625" style="1"/>
    <col min="13819" max="13819" width="0" style="1" hidden="1" customWidth="1"/>
    <col min="13820" max="13820" width="3.5703125" style="1" customWidth="1"/>
    <col min="13821" max="13821" width="49.85546875" style="1" customWidth="1"/>
    <col min="13822" max="13822" width="16" style="1" customWidth="1"/>
    <col min="13823" max="13823" width="13.5703125" style="1" customWidth="1"/>
    <col min="13824" max="13824" width="16.7109375" style="1" customWidth="1"/>
    <col min="13825" max="13825" width="15.140625" style="1" customWidth="1"/>
    <col min="13826" max="14074" width="9.140625" style="1"/>
    <col min="14075" max="14075" width="0" style="1" hidden="1" customWidth="1"/>
    <col min="14076" max="14076" width="3.5703125" style="1" customWidth="1"/>
    <col min="14077" max="14077" width="49.85546875" style="1" customWidth="1"/>
    <col min="14078" max="14078" width="16" style="1" customWidth="1"/>
    <col min="14079" max="14079" width="13.5703125" style="1" customWidth="1"/>
    <col min="14080" max="14080" width="16.7109375" style="1" customWidth="1"/>
    <col min="14081" max="14081" width="15.140625" style="1" customWidth="1"/>
    <col min="14082" max="14330" width="9.140625" style="1"/>
    <col min="14331" max="14331" width="0" style="1" hidden="1" customWidth="1"/>
    <col min="14332" max="14332" width="3.5703125" style="1" customWidth="1"/>
    <col min="14333" max="14333" width="49.85546875" style="1" customWidth="1"/>
    <col min="14334" max="14334" width="16" style="1" customWidth="1"/>
    <col min="14335" max="14335" width="13.5703125" style="1" customWidth="1"/>
    <col min="14336" max="14336" width="16.7109375" style="1" customWidth="1"/>
    <col min="14337" max="14337" width="15.140625" style="1" customWidth="1"/>
    <col min="14338" max="14586" width="9.140625" style="1"/>
    <col min="14587" max="14587" width="0" style="1" hidden="1" customWidth="1"/>
    <col min="14588" max="14588" width="3.5703125" style="1" customWidth="1"/>
    <col min="14589" max="14589" width="49.85546875" style="1" customWidth="1"/>
    <col min="14590" max="14590" width="16" style="1" customWidth="1"/>
    <col min="14591" max="14591" width="13.5703125" style="1" customWidth="1"/>
    <col min="14592" max="14592" width="16.7109375" style="1" customWidth="1"/>
    <col min="14593" max="14593" width="15.140625" style="1" customWidth="1"/>
    <col min="14594" max="14842" width="9.140625" style="1"/>
    <col min="14843" max="14843" width="0" style="1" hidden="1" customWidth="1"/>
    <col min="14844" max="14844" width="3.5703125" style="1" customWidth="1"/>
    <col min="14845" max="14845" width="49.85546875" style="1" customWidth="1"/>
    <col min="14846" max="14846" width="16" style="1" customWidth="1"/>
    <col min="14847" max="14847" width="13.5703125" style="1" customWidth="1"/>
    <col min="14848" max="14848" width="16.7109375" style="1" customWidth="1"/>
    <col min="14849" max="14849" width="15.140625" style="1" customWidth="1"/>
    <col min="14850" max="15098" width="9.140625" style="1"/>
    <col min="15099" max="15099" width="0" style="1" hidden="1" customWidth="1"/>
    <col min="15100" max="15100" width="3.5703125" style="1" customWidth="1"/>
    <col min="15101" max="15101" width="49.85546875" style="1" customWidth="1"/>
    <col min="15102" max="15102" width="16" style="1" customWidth="1"/>
    <col min="15103" max="15103" width="13.5703125" style="1" customWidth="1"/>
    <col min="15104" max="15104" width="16.7109375" style="1" customWidth="1"/>
    <col min="15105" max="15105" width="15.140625" style="1" customWidth="1"/>
    <col min="15106" max="15354" width="9.140625" style="1"/>
    <col min="15355" max="15355" width="0" style="1" hidden="1" customWidth="1"/>
    <col min="15356" max="15356" width="3.5703125" style="1" customWidth="1"/>
    <col min="15357" max="15357" width="49.85546875" style="1" customWidth="1"/>
    <col min="15358" max="15358" width="16" style="1" customWidth="1"/>
    <col min="15359" max="15359" width="13.5703125" style="1" customWidth="1"/>
    <col min="15360" max="15360" width="16.7109375" style="1" customWidth="1"/>
    <col min="15361" max="15361" width="15.140625" style="1" customWidth="1"/>
    <col min="15362" max="15610" width="9.140625" style="1"/>
    <col min="15611" max="15611" width="0" style="1" hidden="1" customWidth="1"/>
    <col min="15612" max="15612" width="3.5703125" style="1" customWidth="1"/>
    <col min="15613" max="15613" width="49.85546875" style="1" customWidth="1"/>
    <col min="15614" max="15614" width="16" style="1" customWidth="1"/>
    <col min="15615" max="15615" width="13.5703125" style="1" customWidth="1"/>
    <col min="15616" max="15616" width="16.7109375" style="1" customWidth="1"/>
    <col min="15617" max="15617" width="15.140625" style="1" customWidth="1"/>
    <col min="15618" max="15866" width="9.140625" style="1"/>
    <col min="15867" max="15867" width="0" style="1" hidden="1" customWidth="1"/>
    <col min="15868" max="15868" width="3.5703125" style="1" customWidth="1"/>
    <col min="15869" max="15869" width="49.85546875" style="1" customWidth="1"/>
    <col min="15870" max="15870" width="16" style="1" customWidth="1"/>
    <col min="15871" max="15871" width="13.5703125" style="1" customWidth="1"/>
    <col min="15872" max="15872" width="16.7109375" style="1" customWidth="1"/>
    <col min="15873" max="15873" width="15.140625" style="1" customWidth="1"/>
    <col min="15874" max="16122" width="9.140625" style="1"/>
    <col min="16123" max="16123" width="0" style="1" hidden="1" customWidth="1"/>
    <col min="16124" max="16124" width="3.5703125" style="1" customWidth="1"/>
    <col min="16125" max="16125" width="49.85546875" style="1" customWidth="1"/>
    <col min="16126" max="16126" width="16" style="1" customWidth="1"/>
    <col min="16127" max="16127" width="13.5703125" style="1" customWidth="1"/>
    <col min="16128" max="16128" width="16.7109375" style="1" customWidth="1"/>
    <col min="16129" max="16129" width="15.140625" style="1" customWidth="1"/>
    <col min="16130" max="16384" width="9.140625" style="1"/>
  </cols>
  <sheetData>
    <row r="1" spans="1:9" s="116" customFormat="1" ht="17.25" x14ac:dyDescent="0.25">
      <c r="A1" s="17"/>
      <c r="B1" s="185" t="s">
        <v>264</v>
      </c>
      <c r="C1" s="185"/>
      <c r="D1" s="185"/>
      <c r="E1" s="185"/>
      <c r="F1" s="185"/>
      <c r="G1" s="185"/>
    </row>
    <row r="2" spans="1:9" s="116" customFormat="1" ht="17.25" x14ac:dyDescent="0.25">
      <c r="A2" s="17"/>
      <c r="B2" s="111"/>
      <c r="C2" s="111"/>
      <c r="D2" s="111"/>
      <c r="E2" s="111"/>
      <c r="F2" s="111"/>
      <c r="G2" s="111"/>
    </row>
    <row r="3" spans="1:9" s="116" customFormat="1" ht="41.25" customHeight="1" x14ac:dyDescent="0.25">
      <c r="A3" s="186" t="s">
        <v>463</v>
      </c>
      <c r="B3" s="186"/>
      <c r="C3" s="186"/>
      <c r="D3" s="186"/>
      <c r="E3" s="186"/>
      <c r="F3" s="186"/>
      <c r="G3" s="186"/>
    </row>
    <row r="4" spans="1:9" s="116" customFormat="1" ht="17.25" x14ac:dyDescent="0.25">
      <c r="A4" s="124"/>
      <c r="B4" s="124"/>
      <c r="C4" s="124"/>
      <c r="D4" s="124"/>
      <c r="E4" s="124"/>
    </row>
    <row r="5" spans="1:9" s="5" customFormat="1" ht="14.25" thickBot="1" x14ac:dyDescent="0.3">
      <c r="A5" s="7"/>
      <c r="B5" s="16"/>
      <c r="C5" s="16"/>
    </row>
    <row r="6" spans="1:9" ht="23.25" customHeight="1" x14ac:dyDescent="0.25">
      <c r="A6" s="195" t="s">
        <v>263</v>
      </c>
      <c r="B6" s="197" t="s">
        <v>262</v>
      </c>
      <c r="C6" s="197" t="s">
        <v>261</v>
      </c>
      <c r="D6" s="193" t="s">
        <v>260</v>
      </c>
      <c r="E6" s="193"/>
      <c r="F6" s="193" t="s">
        <v>259</v>
      </c>
      <c r="G6" s="194"/>
    </row>
    <row r="7" spans="1:9" ht="23.25" customHeight="1" x14ac:dyDescent="0.25">
      <c r="A7" s="196"/>
      <c r="B7" s="198"/>
      <c r="C7" s="198"/>
      <c r="D7" s="121" t="s">
        <v>258</v>
      </c>
      <c r="E7" s="122" t="s">
        <v>257</v>
      </c>
      <c r="F7" s="121" t="s">
        <v>258</v>
      </c>
      <c r="G7" s="123" t="s">
        <v>257</v>
      </c>
    </row>
    <row r="8" spans="1:9" s="8" customFormat="1" ht="18" customHeight="1" x14ac:dyDescent="0.25">
      <c r="A8" s="154"/>
      <c r="B8" s="191" t="s">
        <v>256</v>
      </c>
      <c r="C8" s="191"/>
      <c r="D8" s="146">
        <f>D10+D49+D116+D130+D163+D171+D179+D204+D207+D210</f>
        <v>146510998.61999997</v>
      </c>
      <c r="E8" s="147">
        <f>E10+E49+E116+E130+E163+E171+E179+E204+E207+E210</f>
        <v>57531176.677099995</v>
      </c>
      <c r="F8" s="146">
        <f>F10+F49+F116+F130+F163+F171+F179+F204+F207+F210</f>
        <v>325167836.95000005</v>
      </c>
      <c r="G8" s="156">
        <f>G10+G49+G116+G130+G163+G171+G179+G204+G207+G210</f>
        <v>127811262.24919999</v>
      </c>
    </row>
    <row r="9" spans="1:9" s="5" customFormat="1" outlineLevel="1" x14ac:dyDescent="0.25">
      <c r="A9" s="10"/>
      <c r="B9" s="192" t="s">
        <v>15</v>
      </c>
      <c r="C9" s="192"/>
      <c r="D9" s="148"/>
      <c r="E9" s="149"/>
      <c r="F9" s="148"/>
      <c r="G9" s="155"/>
    </row>
    <row r="10" spans="1:9" s="11" customFormat="1" ht="20.25" customHeight="1" outlineLevel="1" collapsed="1" x14ac:dyDescent="0.25">
      <c r="A10" s="157" t="s">
        <v>14</v>
      </c>
      <c r="B10" s="190" t="s">
        <v>255</v>
      </c>
      <c r="C10" s="190"/>
      <c r="D10" s="150">
        <f>_xlfn.AGGREGATE(9,6,D11:D48)</f>
        <v>55381822.080000006</v>
      </c>
      <c r="E10" s="151">
        <f>_xlfn.AGGREGATE(9,6,E11:E48)</f>
        <v>21755222.688499998</v>
      </c>
      <c r="F10" s="150">
        <f>_xlfn.AGGREGATE(9,6,F11:F48)</f>
        <v>27867673.399999999</v>
      </c>
      <c r="G10" s="158">
        <f>_xlfn.AGGREGATE(9,6,G11:G48)</f>
        <v>10939608.8805</v>
      </c>
      <c r="H10" s="12"/>
      <c r="I10" s="12"/>
    </row>
    <row r="11" spans="1:9" s="5" customFormat="1" ht="20.25" hidden="1" customHeight="1" outlineLevel="2" x14ac:dyDescent="0.25">
      <c r="A11" s="159">
        <v>1</v>
      </c>
      <c r="B11" s="160" t="s">
        <v>225</v>
      </c>
      <c r="C11" s="160" t="s">
        <v>254</v>
      </c>
      <c r="D11" s="148">
        <v>1562713.53</v>
      </c>
      <c r="E11" s="153">
        <v>608906.03009999997</v>
      </c>
      <c r="F11" s="148">
        <v>2437560</v>
      </c>
      <c r="G11" s="155">
        <v>949783.0662</v>
      </c>
    </row>
    <row r="12" spans="1:9" s="5" customFormat="1" ht="20.25" hidden="1" customHeight="1" outlineLevel="2" x14ac:dyDescent="0.25">
      <c r="A12" s="159">
        <v>2</v>
      </c>
      <c r="B12" s="160" t="s">
        <v>225</v>
      </c>
      <c r="C12" s="160" t="s">
        <v>253</v>
      </c>
      <c r="D12" s="148">
        <v>1160908.46</v>
      </c>
      <c r="E12" s="153">
        <v>460882.7108</v>
      </c>
      <c r="F12" s="148">
        <v>1361830.04</v>
      </c>
      <c r="G12" s="155">
        <v>540523.96120000002</v>
      </c>
    </row>
    <row r="13" spans="1:9" s="5" customFormat="1" ht="20.25" hidden="1" customHeight="1" outlineLevel="2" x14ac:dyDescent="0.25">
      <c r="A13" s="159">
        <v>3</v>
      </c>
      <c r="B13" s="160" t="s">
        <v>225</v>
      </c>
      <c r="C13" s="160" t="s">
        <v>252</v>
      </c>
      <c r="D13" s="148">
        <v>325432.79000000004</v>
      </c>
      <c r="E13" s="153">
        <v>127671.45050000001</v>
      </c>
      <c r="F13" s="148">
        <v>466200.02</v>
      </c>
      <c r="G13" s="155">
        <v>182857.63390000002</v>
      </c>
    </row>
    <row r="14" spans="1:9" s="5" customFormat="1" ht="20.25" hidden="1" customHeight="1" outlineLevel="2" x14ac:dyDescent="0.25">
      <c r="A14" s="159">
        <v>4</v>
      </c>
      <c r="B14" s="160" t="s">
        <v>225</v>
      </c>
      <c r="C14" s="160" t="s">
        <v>251</v>
      </c>
      <c r="D14" s="148">
        <v>218381.66999999998</v>
      </c>
      <c r="E14" s="153">
        <v>85091.655300000013</v>
      </c>
      <c r="F14" s="148">
        <v>314577.15999999997</v>
      </c>
      <c r="G14" s="155">
        <v>122573.41750000001</v>
      </c>
    </row>
    <row r="15" spans="1:9" s="5" customFormat="1" ht="20.25" hidden="1" customHeight="1" outlineLevel="2" x14ac:dyDescent="0.25">
      <c r="A15" s="159">
        <v>5</v>
      </c>
      <c r="B15" s="160" t="s">
        <v>225</v>
      </c>
      <c r="C15" s="160" t="s">
        <v>250</v>
      </c>
      <c r="D15" s="148">
        <v>416098.02</v>
      </c>
      <c r="E15" s="153">
        <v>162131.14079999999</v>
      </c>
      <c r="F15" s="148">
        <v>599386.1</v>
      </c>
      <c r="G15" s="155">
        <v>233547.79690000002</v>
      </c>
    </row>
    <row r="16" spans="1:9" s="5" customFormat="1" ht="20.25" hidden="1" customHeight="1" outlineLevel="2" x14ac:dyDescent="0.25">
      <c r="A16" s="159">
        <v>6</v>
      </c>
      <c r="B16" s="160" t="s">
        <v>225</v>
      </c>
      <c r="C16" s="160" t="s">
        <v>249</v>
      </c>
      <c r="D16" s="148">
        <v>1991715.5</v>
      </c>
      <c r="E16" s="153">
        <v>776064.80709999998</v>
      </c>
      <c r="F16" s="148">
        <v>2657924.3199999998</v>
      </c>
      <c r="G16" s="155">
        <v>1035646.9216</v>
      </c>
    </row>
    <row r="17" spans="1:7" s="5" customFormat="1" ht="20.25" hidden="1" customHeight="1" outlineLevel="2" x14ac:dyDescent="0.25">
      <c r="A17" s="159">
        <v>7</v>
      </c>
      <c r="B17" s="160" t="s">
        <v>225</v>
      </c>
      <c r="C17" s="160" t="s">
        <v>248</v>
      </c>
      <c r="D17" s="148">
        <v>1205975.45</v>
      </c>
      <c r="E17" s="153">
        <v>480994.90040000004</v>
      </c>
      <c r="F17" s="148">
        <v>1551485.38</v>
      </c>
      <c r="G17" s="155">
        <v>618507.40410000004</v>
      </c>
    </row>
    <row r="18" spans="1:7" s="5" customFormat="1" ht="20.25" hidden="1" customHeight="1" outlineLevel="2" x14ac:dyDescent="0.25">
      <c r="A18" s="159">
        <v>8</v>
      </c>
      <c r="B18" s="160" t="s">
        <v>225</v>
      </c>
      <c r="C18" s="160" t="s">
        <v>168</v>
      </c>
      <c r="D18" s="148">
        <v>206994.2</v>
      </c>
      <c r="E18" s="153">
        <v>82411.271399999998</v>
      </c>
      <c r="F18" s="148">
        <v>266400</v>
      </c>
      <c r="G18" s="155">
        <v>106019.208</v>
      </c>
    </row>
    <row r="19" spans="1:7" s="5" customFormat="1" hidden="1" outlineLevel="2" x14ac:dyDescent="0.25">
      <c r="A19" s="159">
        <v>9</v>
      </c>
      <c r="B19" s="160" t="s">
        <v>225</v>
      </c>
      <c r="C19" s="160" t="s">
        <v>247</v>
      </c>
      <c r="D19" s="148">
        <v>982430.39</v>
      </c>
      <c r="E19" s="153">
        <v>391138.19420000003</v>
      </c>
      <c r="F19" s="148">
        <v>1264380.32</v>
      </c>
      <c r="G19" s="155">
        <v>503185.43599999999</v>
      </c>
    </row>
    <row r="20" spans="1:7" s="5" customFormat="1" hidden="1" outlineLevel="2" x14ac:dyDescent="0.25">
      <c r="A20" s="159">
        <v>10</v>
      </c>
      <c r="B20" s="160" t="s">
        <v>225</v>
      </c>
      <c r="C20" s="160" t="s">
        <v>246</v>
      </c>
      <c r="D20" s="148">
        <v>1851186.46</v>
      </c>
      <c r="E20" s="153">
        <v>721213.58960000006</v>
      </c>
      <c r="F20" s="148">
        <v>2268767.92</v>
      </c>
      <c r="G20" s="155">
        <v>883900.63779999991</v>
      </c>
    </row>
    <row r="21" spans="1:7" s="5" customFormat="1" ht="16.5" hidden="1" customHeight="1" outlineLevel="2" x14ac:dyDescent="0.25">
      <c r="A21" s="159">
        <v>11</v>
      </c>
      <c r="B21" s="160" t="s">
        <v>225</v>
      </c>
      <c r="C21" s="160" t="s">
        <v>245</v>
      </c>
      <c r="D21" s="148">
        <v>1014182.49</v>
      </c>
      <c r="E21" s="153">
        <v>402643.29450000002</v>
      </c>
      <c r="F21" s="148">
        <v>1198334.6599999999</v>
      </c>
      <c r="G21" s="155">
        <v>475631.00989999995</v>
      </c>
    </row>
    <row r="22" spans="1:7" s="117" customFormat="1" hidden="1" outlineLevel="2" x14ac:dyDescent="0.25">
      <c r="A22" s="159">
        <v>12</v>
      </c>
      <c r="B22" s="160" t="s">
        <v>225</v>
      </c>
      <c r="C22" s="160" t="s">
        <v>166</v>
      </c>
      <c r="D22" s="148">
        <v>1750979.48</v>
      </c>
      <c r="E22" s="153">
        <v>698329.08389999997</v>
      </c>
      <c r="F22" s="148">
        <v>1998000</v>
      </c>
      <c r="G22" s="155">
        <v>796512.69</v>
      </c>
    </row>
    <row r="23" spans="1:7" s="117" customFormat="1" ht="18" hidden="1" customHeight="1" outlineLevel="2" x14ac:dyDescent="0.25">
      <c r="A23" s="159">
        <v>13</v>
      </c>
      <c r="B23" s="160" t="s">
        <v>225</v>
      </c>
      <c r="C23" s="160" t="s">
        <v>244</v>
      </c>
      <c r="D23" s="148">
        <v>869999.56</v>
      </c>
      <c r="E23" s="153">
        <v>346271.27409999998</v>
      </c>
      <c r="F23" s="148">
        <v>994365.88</v>
      </c>
      <c r="G23" s="155">
        <v>395633.32449999999</v>
      </c>
    </row>
    <row r="24" spans="1:7" s="117" customFormat="1" hidden="1" outlineLevel="2" x14ac:dyDescent="0.25">
      <c r="A24" s="159">
        <v>14</v>
      </c>
      <c r="B24" s="160" t="s">
        <v>225</v>
      </c>
      <c r="C24" s="160" t="s">
        <v>243</v>
      </c>
      <c r="D24" s="148">
        <v>2661350.5699999998</v>
      </c>
      <c r="E24" s="153">
        <v>1036849.5912</v>
      </c>
      <c r="F24" s="148">
        <v>2906281.7</v>
      </c>
      <c r="G24" s="155">
        <v>1132272.8188999998</v>
      </c>
    </row>
    <row r="25" spans="1:7" s="117" customFormat="1" hidden="1" outlineLevel="2" x14ac:dyDescent="0.25">
      <c r="A25" s="159">
        <v>15</v>
      </c>
      <c r="B25" s="160" t="s">
        <v>225</v>
      </c>
      <c r="C25" s="160" t="s">
        <v>242</v>
      </c>
      <c r="D25" s="148">
        <v>1879320.99</v>
      </c>
      <c r="E25" s="153">
        <v>732174.53670000006</v>
      </c>
      <c r="F25" s="148">
        <v>1980351.58</v>
      </c>
      <c r="G25" s="155">
        <v>771535.0737999999</v>
      </c>
    </row>
    <row r="26" spans="1:7" s="117" customFormat="1" hidden="1" outlineLevel="2" x14ac:dyDescent="0.25">
      <c r="A26" s="159">
        <v>16</v>
      </c>
      <c r="B26" s="160" t="s">
        <v>225</v>
      </c>
      <c r="C26" s="160" t="s">
        <v>162</v>
      </c>
      <c r="D26" s="148">
        <v>1959271.42</v>
      </c>
      <c r="E26" s="153">
        <v>763322.84470000002</v>
      </c>
      <c r="F26" s="148">
        <v>2064600</v>
      </c>
      <c r="G26" s="155">
        <v>804357.83700000006</v>
      </c>
    </row>
    <row r="27" spans="1:7" s="117" customFormat="1" ht="15.75" hidden="1" customHeight="1" outlineLevel="2" x14ac:dyDescent="0.25">
      <c r="A27" s="159">
        <v>17</v>
      </c>
      <c r="B27" s="160" t="s">
        <v>225</v>
      </c>
      <c r="C27" s="160" t="s">
        <v>161</v>
      </c>
      <c r="D27" s="148">
        <v>977102.41</v>
      </c>
      <c r="E27" s="153">
        <v>387899.76289999997</v>
      </c>
      <c r="F27" s="148">
        <v>998432.1</v>
      </c>
      <c r="G27" s="155">
        <v>396287.68480000005</v>
      </c>
    </row>
    <row r="28" spans="1:7" s="117" customFormat="1" ht="27" hidden="1" outlineLevel="2" x14ac:dyDescent="0.25">
      <c r="A28" s="159">
        <v>18</v>
      </c>
      <c r="B28" s="160" t="s">
        <v>225</v>
      </c>
      <c r="C28" s="160" t="s">
        <v>241</v>
      </c>
      <c r="D28" s="148">
        <v>1309036.6600000001</v>
      </c>
      <c r="E28" s="153">
        <v>520820.40850000002</v>
      </c>
      <c r="F28" s="148">
        <v>661043.71</v>
      </c>
      <c r="G28" s="155">
        <v>257833.48860000001</v>
      </c>
    </row>
    <row r="29" spans="1:7" s="117" customFormat="1" hidden="1" outlineLevel="2" x14ac:dyDescent="0.25">
      <c r="A29" s="159">
        <v>19</v>
      </c>
      <c r="B29" s="160" t="s">
        <v>225</v>
      </c>
      <c r="C29" s="160" t="s">
        <v>240</v>
      </c>
      <c r="D29" s="148">
        <v>1641769.87</v>
      </c>
      <c r="E29" s="153">
        <v>652840.09109999996</v>
      </c>
      <c r="F29" s="148">
        <v>847807.47</v>
      </c>
      <c r="G29" s="155">
        <v>330950.12400000001</v>
      </c>
    </row>
    <row r="30" spans="1:7" s="117" customFormat="1" hidden="1" outlineLevel="2" x14ac:dyDescent="0.25">
      <c r="A30" s="159">
        <v>20</v>
      </c>
      <c r="B30" s="160" t="s">
        <v>225</v>
      </c>
      <c r="C30" s="160" t="s">
        <v>239</v>
      </c>
      <c r="D30" s="148">
        <v>1989951.64</v>
      </c>
      <c r="E30" s="153">
        <v>791851.04509999999</v>
      </c>
      <c r="F30" s="148">
        <v>1029945.04</v>
      </c>
      <c r="G30" s="155">
        <v>402049.34580000001</v>
      </c>
    </row>
    <row r="31" spans="1:7" s="117" customFormat="1" hidden="1" outlineLevel="2" x14ac:dyDescent="0.25">
      <c r="A31" s="159">
        <v>21</v>
      </c>
      <c r="B31" s="160" t="s">
        <v>225</v>
      </c>
      <c r="C31" s="160" t="s">
        <v>238</v>
      </c>
      <c r="D31" s="148">
        <v>5174442.74</v>
      </c>
      <c r="E31" s="153">
        <v>2058743.7733</v>
      </c>
      <c r="F31" s="148">
        <v>0</v>
      </c>
      <c r="G31" s="155">
        <v>0</v>
      </c>
    </row>
    <row r="32" spans="1:7" s="117" customFormat="1" hidden="1" outlineLevel="2" x14ac:dyDescent="0.25">
      <c r="A32" s="159">
        <v>22</v>
      </c>
      <c r="B32" s="160" t="s">
        <v>225</v>
      </c>
      <c r="C32" s="160" t="s">
        <v>237</v>
      </c>
      <c r="D32" s="148">
        <v>2082718.9700000002</v>
      </c>
      <c r="E32" s="153">
        <v>816927.82300000009</v>
      </c>
      <c r="F32" s="148">
        <v>0</v>
      </c>
      <c r="G32" s="155">
        <v>0</v>
      </c>
    </row>
    <row r="33" spans="1:7" s="117" customFormat="1" hidden="1" outlineLevel="2" x14ac:dyDescent="0.25">
      <c r="A33" s="159">
        <v>23</v>
      </c>
      <c r="B33" s="160" t="s">
        <v>225</v>
      </c>
      <c r="C33" s="160" t="s">
        <v>236</v>
      </c>
      <c r="D33" s="148">
        <v>2187008.33</v>
      </c>
      <c r="E33" s="153">
        <v>852044.87840000005</v>
      </c>
      <c r="F33" s="148">
        <v>0</v>
      </c>
      <c r="G33" s="155">
        <v>0</v>
      </c>
    </row>
    <row r="34" spans="1:7" s="117" customFormat="1" ht="21" hidden="1" customHeight="1" outlineLevel="2" x14ac:dyDescent="0.25">
      <c r="A34" s="159">
        <v>24</v>
      </c>
      <c r="B34" s="160" t="s">
        <v>225</v>
      </c>
      <c r="C34" s="160" t="s">
        <v>235</v>
      </c>
      <c r="D34" s="148">
        <v>2782800.8</v>
      </c>
      <c r="E34" s="153">
        <v>1084164.7686000001</v>
      </c>
      <c r="F34" s="148">
        <v>0</v>
      </c>
      <c r="G34" s="155">
        <v>0</v>
      </c>
    </row>
    <row r="35" spans="1:7" s="117" customFormat="1" hidden="1" outlineLevel="2" x14ac:dyDescent="0.25">
      <c r="A35" s="159">
        <v>25</v>
      </c>
      <c r="B35" s="160" t="s">
        <v>225</v>
      </c>
      <c r="C35" s="160" t="s">
        <v>234</v>
      </c>
      <c r="D35" s="148">
        <v>1411171.75</v>
      </c>
      <c r="E35" s="153">
        <v>549855.0514</v>
      </c>
      <c r="F35" s="148">
        <v>0</v>
      </c>
      <c r="G35" s="155">
        <v>0</v>
      </c>
    </row>
    <row r="36" spans="1:7" s="117" customFormat="1" hidden="1" outlineLevel="2" x14ac:dyDescent="0.25">
      <c r="A36" s="159">
        <v>26</v>
      </c>
      <c r="B36" s="160" t="s">
        <v>225</v>
      </c>
      <c r="C36" s="160" t="s">
        <v>233</v>
      </c>
      <c r="D36" s="148">
        <v>1779999.96</v>
      </c>
      <c r="E36" s="153">
        <v>693479.08440000005</v>
      </c>
      <c r="F36" s="148">
        <v>0</v>
      </c>
      <c r="G36" s="155">
        <v>0</v>
      </c>
    </row>
    <row r="37" spans="1:7" s="117" customFormat="1" hidden="1" outlineLevel="2" x14ac:dyDescent="0.25">
      <c r="A37" s="159">
        <v>27</v>
      </c>
      <c r="B37" s="160" t="s">
        <v>225</v>
      </c>
      <c r="C37" s="160" t="s">
        <v>232</v>
      </c>
      <c r="D37" s="148">
        <v>2196100.75</v>
      </c>
      <c r="E37" s="153">
        <v>855586.66709999996</v>
      </c>
      <c r="F37" s="148">
        <v>0</v>
      </c>
      <c r="G37" s="155">
        <v>0</v>
      </c>
    </row>
    <row r="38" spans="1:7" s="117" customFormat="1" hidden="1" outlineLevel="2" x14ac:dyDescent="0.25">
      <c r="A38" s="159">
        <v>28</v>
      </c>
      <c r="B38" s="160" t="s">
        <v>225</v>
      </c>
      <c r="C38" s="160" t="s">
        <v>231</v>
      </c>
      <c r="D38" s="148">
        <v>2087072.4699999997</v>
      </c>
      <c r="E38" s="153">
        <v>813112.61719999998</v>
      </c>
      <c r="F38" s="148">
        <v>0</v>
      </c>
      <c r="G38" s="155">
        <v>0</v>
      </c>
    </row>
    <row r="39" spans="1:7" s="117" customFormat="1" hidden="1" outlineLevel="2" x14ac:dyDescent="0.25">
      <c r="A39" s="159">
        <v>29</v>
      </c>
      <c r="B39" s="160" t="s">
        <v>225</v>
      </c>
      <c r="C39" s="160" t="s">
        <v>230</v>
      </c>
      <c r="D39" s="148">
        <v>2214999.96</v>
      </c>
      <c r="E39" s="153">
        <v>862952.9094</v>
      </c>
      <c r="F39" s="148">
        <v>0</v>
      </c>
      <c r="G39" s="155">
        <v>0</v>
      </c>
    </row>
    <row r="40" spans="1:7" s="117" customFormat="1" hidden="1" outlineLevel="2" x14ac:dyDescent="0.25">
      <c r="A40" s="159">
        <v>30</v>
      </c>
      <c r="B40" s="160" t="s">
        <v>225</v>
      </c>
      <c r="C40" s="160" t="s">
        <v>229</v>
      </c>
      <c r="D40" s="148">
        <v>90160.450000000012</v>
      </c>
      <c r="E40" s="153">
        <v>35126.043999999994</v>
      </c>
      <c r="F40" s="148">
        <v>0</v>
      </c>
      <c r="G40" s="155">
        <v>0</v>
      </c>
    </row>
    <row r="41" spans="1:7" s="117" customFormat="1" ht="27" hidden="1" outlineLevel="2" x14ac:dyDescent="0.25">
      <c r="A41" s="159">
        <v>31</v>
      </c>
      <c r="B41" s="160" t="s">
        <v>225</v>
      </c>
      <c r="C41" s="160" t="s">
        <v>228</v>
      </c>
      <c r="D41" s="148">
        <v>697450.51</v>
      </c>
      <c r="E41" s="153">
        <v>271709.1985</v>
      </c>
      <c r="F41" s="148">
        <v>0</v>
      </c>
      <c r="G41" s="155">
        <v>0</v>
      </c>
    </row>
    <row r="42" spans="1:7" s="117" customFormat="1" ht="27" hidden="1" outlineLevel="2" x14ac:dyDescent="0.25">
      <c r="A42" s="159">
        <v>32</v>
      </c>
      <c r="B42" s="160" t="s">
        <v>225</v>
      </c>
      <c r="C42" s="160" t="s">
        <v>227</v>
      </c>
      <c r="D42" s="148">
        <v>916566.21</v>
      </c>
      <c r="E42" s="153">
        <v>360289.25569999998</v>
      </c>
      <c r="F42" s="148">
        <v>0</v>
      </c>
      <c r="G42" s="155">
        <v>0</v>
      </c>
    </row>
    <row r="43" spans="1:7" s="117" customFormat="1" ht="27" hidden="1" outlineLevel="2" x14ac:dyDescent="0.25">
      <c r="A43" s="159">
        <v>33</v>
      </c>
      <c r="B43" s="160" t="s">
        <v>225</v>
      </c>
      <c r="C43" s="160" t="s">
        <v>226</v>
      </c>
      <c r="D43" s="148">
        <v>644144.01</v>
      </c>
      <c r="E43" s="153">
        <v>250942.95429999998</v>
      </c>
      <c r="F43" s="148">
        <v>0</v>
      </c>
      <c r="G43" s="155">
        <v>0</v>
      </c>
    </row>
    <row r="44" spans="1:7" s="117" customFormat="1" ht="20.25" hidden="1" customHeight="1" outlineLevel="2" x14ac:dyDescent="0.25">
      <c r="A44" s="159">
        <v>34</v>
      </c>
      <c r="B44" s="160" t="s">
        <v>225</v>
      </c>
      <c r="C44" s="160" t="s">
        <v>316</v>
      </c>
      <c r="D44" s="148">
        <v>514791.52</v>
      </c>
      <c r="E44" s="153">
        <v>200560.10740000001</v>
      </c>
      <c r="F44" s="148">
        <v>0</v>
      </c>
      <c r="G44" s="155">
        <v>0</v>
      </c>
    </row>
    <row r="45" spans="1:7" s="117" customFormat="1" hidden="1" outlineLevel="2" x14ac:dyDescent="0.25">
      <c r="A45" s="159">
        <v>35</v>
      </c>
      <c r="B45" s="160" t="s">
        <v>225</v>
      </c>
      <c r="C45" s="160" t="s">
        <v>317</v>
      </c>
      <c r="D45" s="148">
        <v>146845.25</v>
      </c>
      <c r="E45" s="153">
        <v>58293.252099999998</v>
      </c>
      <c r="F45" s="148">
        <v>0</v>
      </c>
      <c r="G45" s="155">
        <v>0</v>
      </c>
    </row>
    <row r="46" spans="1:7" s="117" customFormat="1" ht="27" hidden="1" outlineLevel="2" x14ac:dyDescent="0.25">
      <c r="A46" s="159">
        <v>36</v>
      </c>
      <c r="B46" s="160" t="s">
        <v>225</v>
      </c>
      <c r="C46" s="160" t="s">
        <v>318</v>
      </c>
      <c r="D46" s="148">
        <v>384846.29000000004</v>
      </c>
      <c r="E46" s="153">
        <v>152415.98910000001</v>
      </c>
      <c r="F46" s="148">
        <v>0</v>
      </c>
      <c r="G46" s="155">
        <v>0</v>
      </c>
    </row>
    <row r="47" spans="1:7" s="117" customFormat="1" hidden="1" outlineLevel="2" x14ac:dyDescent="0.25">
      <c r="A47" s="159">
        <v>37</v>
      </c>
      <c r="B47" s="160" t="s">
        <v>225</v>
      </c>
      <c r="C47" s="160" t="s">
        <v>372</v>
      </c>
      <c r="D47" s="148">
        <v>3805239.21</v>
      </c>
      <c r="E47" s="153">
        <v>1495911.7367</v>
      </c>
      <c r="F47" s="148">
        <v>0</v>
      </c>
      <c r="G47" s="155">
        <v>0</v>
      </c>
    </row>
    <row r="48" spans="1:7" s="117" customFormat="1" ht="27" hidden="1" outlineLevel="2" x14ac:dyDescent="0.25">
      <c r="A48" s="159">
        <v>38</v>
      </c>
      <c r="B48" s="160" t="s">
        <v>225</v>
      </c>
      <c r="C48" s="160" t="s">
        <v>455</v>
      </c>
      <c r="D48" s="148">
        <v>290661.33999999997</v>
      </c>
      <c r="E48" s="153">
        <v>113598.895</v>
      </c>
      <c r="F48" s="148">
        <v>0</v>
      </c>
      <c r="G48" s="155">
        <v>0</v>
      </c>
    </row>
    <row r="49" spans="1:9" s="118" customFormat="1" ht="17.25" customHeight="1" outlineLevel="1" collapsed="1" x14ac:dyDescent="0.25">
      <c r="A49" s="157" t="s">
        <v>10</v>
      </c>
      <c r="B49" s="190" t="s">
        <v>224</v>
      </c>
      <c r="C49" s="190"/>
      <c r="D49" s="150">
        <f>_xlfn.AGGREGATE(9,6,D50:D115)</f>
        <v>17262238.66</v>
      </c>
      <c r="E49" s="151">
        <f>_xlfn.AGGREGATE(9,6,E50:E115)</f>
        <v>6797034.3002000004</v>
      </c>
      <c r="F49" s="150">
        <f>_xlfn.AGGREGATE(9,6,F50:F115)</f>
        <v>69356344.829999983</v>
      </c>
      <c r="G49" s="158">
        <f>_xlfn.AGGREGATE(9,6,G50:G115)</f>
        <v>27337789.094299998</v>
      </c>
      <c r="H49" s="12"/>
      <c r="I49" s="12"/>
    </row>
    <row r="50" spans="1:9" s="117" customFormat="1" hidden="1" outlineLevel="2" x14ac:dyDescent="0.25">
      <c r="A50" s="159">
        <v>1</v>
      </c>
      <c r="B50" s="160" t="s">
        <v>158</v>
      </c>
      <c r="C50" s="160" t="s">
        <v>223</v>
      </c>
      <c r="D50" s="148">
        <v>143934.99</v>
      </c>
      <c r="E50" s="153">
        <v>57421.428400000004</v>
      </c>
      <c r="F50" s="148">
        <v>1334423.46</v>
      </c>
      <c r="G50" s="155">
        <v>531149.01230000006</v>
      </c>
    </row>
    <row r="51" spans="1:9" s="117" customFormat="1" hidden="1" outlineLevel="2" x14ac:dyDescent="0.25">
      <c r="A51" s="159">
        <v>2</v>
      </c>
      <c r="B51" s="160" t="s">
        <v>158</v>
      </c>
      <c r="C51" s="160" t="s">
        <v>222</v>
      </c>
      <c r="D51" s="148">
        <v>93147.38</v>
      </c>
      <c r="E51" s="153">
        <v>37173.040500000003</v>
      </c>
      <c r="F51" s="148">
        <v>619832</v>
      </c>
      <c r="G51" s="155">
        <v>247105.30309999999</v>
      </c>
    </row>
    <row r="52" spans="1:9" s="117" customFormat="1" hidden="1" outlineLevel="2" x14ac:dyDescent="0.25">
      <c r="A52" s="159">
        <v>3</v>
      </c>
      <c r="B52" s="160" t="s">
        <v>158</v>
      </c>
      <c r="C52" s="160" t="s">
        <v>221</v>
      </c>
      <c r="D52" s="148">
        <v>262343.90000000002</v>
      </c>
      <c r="E52" s="153">
        <v>104596.2255</v>
      </c>
      <c r="F52" s="148">
        <v>1954071</v>
      </c>
      <c r="G52" s="155">
        <v>777525.58120000002</v>
      </c>
    </row>
    <row r="53" spans="1:9" s="117" customFormat="1" hidden="1" outlineLevel="2" x14ac:dyDescent="0.25">
      <c r="A53" s="159">
        <v>4</v>
      </c>
      <c r="B53" s="160" t="s">
        <v>158</v>
      </c>
      <c r="C53" s="160" t="s">
        <v>220</v>
      </c>
      <c r="D53" s="148">
        <v>398083.52</v>
      </c>
      <c r="E53" s="153">
        <v>158725.14990000002</v>
      </c>
      <c r="F53" s="148">
        <v>2758100.38</v>
      </c>
      <c r="G53" s="155">
        <v>1097824.1441000002</v>
      </c>
    </row>
    <row r="54" spans="1:9" s="117" customFormat="1" hidden="1" outlineLevel="2" x14ac:dyDescent="0.25">
      <c r="A54" s="159">
        <v>5</v>
      </c>
      <c r="B54" s="160" t="s">
        <v>158</v>
      </c>
      <c r="C54" s="160" t="s">
        <v>219</v>
      </c>
      <c r="D54" s="148">
        <v>108584.35</v>
      </c>
      <c r="E54" s="153">
        <v>43279.964200000002</v>
      </c>
      <c r="F54" s="148">
        <v>684589.5</v>
      </c>
      <c r="G54" s="155">
        <v>272398.4179</v>
      </c>
    </row>
    <row r="55" spans="1:9" s="117" customFormat="1" hidden="1" outlineLevel="2" x14ac:dyDescent="0.25">
      <c r="A55" s="159">
        <v>6</v>
      </c>
      <c r="B55" s="160" t="s">
        <v>158</v>
      </c>
      <c r="C55" s="160" t="s">
        <v>218</v>
      </c>
      <c r="D55" s="148">
        <v>115056.51</v>
      </c>
      <c r="E55" s="153">
        <v>45859.663199999995</v>
      </c>
      <c r="F55" s="148">
        <v>725388.37</v>
      </c>
      <c r="G55" s="155">
        <v>288632.30359999998</v>
      </c>
    </row>
    <row r="56" spans="1:9" s="117" customFormat="1" hidden="1" outlineLevel="2" x14ac:dyDescent="0.25">
      <c r="A56" s="159">
        <v>7</v>
      </c>
      <c r="B56" s="160" t="s">
        <v>158</v>
      </c>
      <c r="C56" s="160" t="s">
        <v>217</v>
      </c>
      <c r="D56" s="148">
        <v>85391.51999999999</v>
      </c>
      <c r="E56" s="153">
        <v>34035.678200000002</v>
      </c>
      <c r="F56" s="148">
        <v>538366.5</v>
      </c>
      <c r="G56" s="155">
        <v>214216.23149999999</v>
      </c>
    </row>
    <row r="57" spans="1:9" s="117" customFormat="1" hidden="1" outlineLevel="2" x14ac:dyDescent="0.25">
      <c r="A57" s="159">
        <v>8</v>
      </c>
      <c r="B57" s="160" t="s">
        <v>158</v>
      </c>
      <c r="C57" s="160" t="s">
        <v>216</v>
      </c>
      <c r="D57" s="148">
        <v>396848.33</v>
      </c>
      <c r="E57" s="153">
        <v>157361.32069999998</v>
      </c>
      <c r="F57" s="148">
        <v>2689943.1</v>
      </c>
      <c r="G57" s="155">
        <v>1067734.1195</v>
      </c>
    </row>
    <row r="58" spans="1:9" s="117" customFormat="1" ht="27" hidden="1" outlineLevel="2" x14ac:dyDescent="0.25">
      <c r="A58" s="159">
        <v>9</v>
      </c>
      <c r="B58" s="160" t="s">
        <v>158</v>
      </c>
      <c r="C58" s="160" t="s">
        <v>215</v>
      </c>
      <c r="D58" s="148">
        <v>20298.489999999998</v>
      </c>
      <c r="E58" s="153">
        <v>8048.9123</v>
      </c>
      <c r="F58" s="148">
        <v>137583.93</v>
      </c>
      <c r="G58" s="155">
        <v>54611.956900000005</v>
      </c>
    </row>
    <row r="59" spans="1:9" s="117" customFormat="1" hidden="1" outlineLevel="2" x14ac:dyDescent="0.25">
      <c r="A59" s="159">
        <v>10</v>
      </c>
      <c r="B59" s="160" t="s">
        <v>158</v>
      </c>
      <c r="C59" s="160" t="s">
        <v>214</v>
      </c>
      <c r="D59" s="148">
        <v>150402.06</v>
      </c>
      <c r="E59" s="153">
        <v>60007.023399999998</v>
      </c>
      <c r="F59" s="148">
        <v>753216.39</v>
      </c>
      <c r="G59" s="155">
        <v>300280.98639999999</v>
      </c>
    </row>
    <row r="60" spans="1:9" s="117" customFormat="1" hidden="1" outlineLevel="2" x14ac:dyDescent="0.25">
      <c r="A60" s="159">
        <v>11</v>
      </c>
      <c r="B60" s="160" t="s">
        <v>158</v>
      </c>
      <c r="C60" s="160" t="s">
        <v>213</v>
      </c>
      <c r="D60" s="148">
        <v>102459.38</v>
      </c>
      <c r="E60" s="153">
        <v>40346.437600000005</v>
      </c>
      <c r="F60" s="148">
        <v>470366.23</v>
      </c>
      <c r="G60" s="155">
        <v>185397.28409999999</v>
      </c>
    </row>
    <row r="61" spans="1:9" s="117" customFormat="1" hidden="1" outlineLevel="2" x14ac:dyDescent="0.25">
      <c r="A61" s="159">
        <v>12</v>
      </c>
      <c r="B61" s="160" t="s">
        <v>158</v>
      </c>
      <c r="C61" s="160" t="s">
        <v>212</v>
      </c>
      <c r="D61" s="148">
        <v>621045.36</v>
      </c>
      <c r="E61" s="153">
        <v>244555.13540000003</v>
      </c>
      <c r="F61" s="148">
        <v>2851097.33</v>
      </c>
      <c r="G61" s="155">
        <v>1123774.7693</v>
      </c>
    </row>
    <row r="62" spans="1:9" s="117" customFormat="1" ht="27" hidden="1" outlineLevel="2" x14ac:dyDescent="0.25">
      <c r="A62" s="159">
        <v>13</v>
      </c>
      <c r="B62" s="160" t="s">
        <v>158</v>
      </c>
      <c r="C62" s="160" t="s">
        <v>211</v>
      </c>
      <c r="D62" s="148">
        <v>47819.72</v>
      </c>
      <c r="E62" s="153">
        <v>18830.441200000001</v>
      </c>
      <c r="F62" s="148">
        <v>219527.88</v>
      </c>
      <c r="G62" s="155">
        <v>86528.050099999993</v>
      </c>
    </row>
    <row r="63" spans="1:9" s="117" customFormat="1" hidden="1" outlineLevel="2" x14ac:dyDescent="0.25">
      <c r="A63" s="159">
        <v>14</v>
      </c>
      <c r="B63" s="160" t="s">
        <v>158</v>
      </c>
      <c r="C63" s="160" t="s">
        <v>210</v>
      </c>
      <c r="D63" s="148">
        <v>158838.85</v>
      </c>
      <c r="E63" s="153">
        <v>62419.62</v>
      </c>
      <c r="F63" s="148">
        <v>733262.59</v>
      </c>
      <c r="G63" s="155">
        <v>288337.50760000001</v>
      </c>
    </row>
    <row r="64" spans="1:9" s="117" customFormat="1" hidden="1" outlineLevel="2" x14ac:dyDescent="0.25">
      <c r="A64" s="159">
        <v>15</v>
      </c>
      <c r="B64" s="160" t="s">
        <v>158</v>
      </c>
      <c r="C64" s="160" t="s">
        <v>209</v>
      </c>
      <c r="D64" s="148">
        <v>162449.44</v>
      </c>
      <c r="E64" s="153">
        <v>63840.430399999997</v>
      </c>
      <c r="F64" s="148">
        <v>709341.69</v>
      </c>
      <c r="G64" s="155">
        <v>278931.20110000001</v>
      </c>
    </row>
    <row r="65" spans="1:7" s="117" customFormat="1" hidden="1" outlineLevel="2" x14ac:dyDescent="0.25">
      <c r="A65" s="159">
        <v>16</v>
      </c>
      <c r="B65" s="160" t="s">
        <v>158</v>
      </c>
      <c r="C65" s="160" t="s">
        <v>208</v>
      </c>
      <c r="D65" s="148">
        <v>17268.84</v>
      </c>
      <c r="E65" s="153">
        <v>6786.4204</v>
      </c>
      <c r="F65" s="148">
        <v>75404.320000000007</v>
      </c>
      <c r="G65" s="155">
        <v>29650.897199999999</v>
      </c>
    </row>
    <row r="66" spans="1:7" s="117" customFormat="1" hidden="1" outlineLevel="2" x14ac:dyDescent="0.25">
      <c r="A66" s="159">
        <v>17</v>
      </c>
      <c r="B66" s="160" t="s">
        <v>158</v>
      </c>
      <c r="C66" s="160" t="s">
        <v>207</v>
      </c>
      <c r="D66" s="148">
        <v>338617.27</v>
      </c>
      <c r="E66" s="153">
        <v>133072.00210000001</v>
      </c>
      <c r="F66" s="148">
        <v>1478585.1</v>
      </c>
      <c r="G66" s="155">
        <v>581417.28260000004</v>
      </c>
    </row>
    <row r="67" spans="1:7" s="117" customFormat="1" hidden="1" outlineLevel="2" x14ac:dyDescent="0.25">
      <c r="A67" s="159">
        <v>18</v>
      </c>
      <c r="B67" s="160" t="s">
        <v>158</v>
      </c>
      <c r="C67" s="160" t="s">
        <v>206</v>
      </c>
      <c r="D67" s="148">
        <v>94857.91</v>
      </c>
      <c r="E67" s="153">
        <v>37782.074800000002</v>
      </c>
      <c r="F67" s="148">
        <v>391980.14</v>
      </c>
      <c r="G67" s="155">
        <v>155969.182</v>
      </c>
    </row>
    <row r="68" spans="1:7" s="117" customFormat="1" hidden="1" outlineLevel="2" x14ac:dyDescent="0.25">
      <c r="A68" s="159">
        <v>19</v>
      </c>
      <c r="B68" s="160" t="s">
        <v>158</v>
      </c>
      <c r="C68" s="160" t="s">
        <v>205</v>
      </c>
      <c r="D68" s="148">
        <v>711429.47</v>
      </c>
      <c r="E68" s="153">
        <v>283421.94409999996</v>
      </c>
      <c r="F68" s="148">
        <v>3070683</v>
      </c>
      <c r="G68" s="155">
        <v>1221825.9133000001</v>
      </c>
    </row>
    <row r="69" spans="1:7" s="117" customFormat="1" hidden="1" outlineLevel="2" x14ac:dyDescent="0.25">
      <c r="A69" s="159">
        <v>20</v>
      </c>
      <c r="B69" s="160" t="s">
        <v>158</v>
      </c>
      <c r="C69" s="160" t="s">
        <v>204</v>
      </c>
      <c r="D69" s="148">
        <v>252435.95</v>
      </c>
      <c r="E69" s="153">
        <v>99209.057400000005</v>
      </c>
      <c r="F69" s="148">
        <v>994605</v>
      </c>
      <c r="G69" s="155">
        <v>391103.99289999995</v>
      </c>
    </row>
    <row r="70" spans="1:7" s="117" customFormat="1" hidden="1" outlineLevel="2" x14ac:dyDescent="0.25">
      <c r="A70" s="159">
        <v>21</v>
      </c>
      <c r="B70" s="160" t="s">
        <v>158</v>
      </c>
      <c r="C70" s="160" t="s">
        <v>203</v>
      </c>
      <c r="D70" s="148">
        <v>341304.49</v>
      </c>
      <c r="E70" s="153">
        <v>134062.17060000001</v>
      </c>
      <c r="F70" s="148">
        <v>1317028.73</v>
      </c>
      <c r="G70" s="155">
        <v>517587.804</v>
      </c>
    </row>
    <row r="71" spans="1:7" s="117" customFormat="1" hidden="1" outlineLevel="2" x14ac:dyDescent="0.25">
      <c r="A71" s="159">
        <v>22</v>
      </c>
      <c r="B71" s="160" t="s">
        <v>158</v>
      </c>
      <c r="C71" s="160" t="s">
        <v>202</v>
      </c>
      <c r="D71" s="148">
        <v>270424.17</v>
      </c>
      <c r="E71" s="153">
        <v>106223.04790000001</v>
      </c>
      <c r="F71" s="148">
        <v>996128.33000000007</v>
      </c>
      <c r="G71" s="155">
        <v>391475.04009999998</v>
      </c>
    </row>
    <row r="72" spans="1:7" s="117" customFormat="1" hidden="1" outlineLevel="2" x14ac:dyDescent="0.25">
      <c r="A72" s="159">
        <v>23</v>
      </c>
      <c r="B72" s="160" t="s">
        <v>158</v>
      </c>
      <c r="C72" s="160" t="s">
        <v>201</v>
      </c>
      <c r="D72" s="148">
        <v>567306.36</v>
      </c>
      <c r="E72" s="153">
        <v>222843.06920000003</v>
      </c>
      <c r="F72" s="148">
        <v>1998942.08</v>
      </c>
      <c r="G72" s="155">
        <v>785577.42749999999</v>
      </c>
    </row>
    <row r="73" spans="1:7" s="117" customFormat="1" hidden="1" outlineLevel="2" x14ac:dyDescent="0.25">
      <c r="A73" s="159">
        <v>24</v>
      </c>
      <c r="B73" s="160" t="s">
        <v>158</v>
      </c>
      <c r="C73" s="160" t="s">
        <v>200</v>
      </c>
      <c r="D73" s="148">
        <v>186228.56</v>
      </c>
      <c r="E73" s="153">
        <v>73161.503200000006</v>
      </c>
      <c r="F73" s="148">
        <v>457467.57999999996</v>
      </c>
      <c r="G73" s="155">
        <v>179783.20050000001</v>
      </c>
    </row>
    <row r="74" spans="1:7" s="117" customFormat="1" hidden="1" outlineLevel="2" x14ac:dyDescent="0.25">
      <c r="A74" s="159">
        <v>25</v>
      </c>
      <c r="B74" s="160" t="s">
        <v>158</v>
      </c>
      <c r="C74" s="160" t="s">
        <v>199</v>
      </c>
      <c r="D74" s="148">
        <v>870488.71</v>
      </c>
      <c r="E74" s="153">
        <v>342174.61</v>
      </c>
      <c r="F74" s="148">
        <v>2036951.04</v>
      </c>
      <c r="G74" s="155">
        <v>800980.97730000003</v>
      </c>
    </row>
    <row r="75" spans="1:7" s="117" customFormat="1" hidden="1" outlineLevel="2" x14ac:dyDescent="0.25">
      <c r="A75" s="159">
        <v>26</v>
      </c>
      <c r="B75" s="160" t="s">
        <v>158</v>
      </c>
      <c r="C75" s="160" t="s">
        <v>198</v>
      </c>
      <c r="D75" s="148">
        <v>446127.66000000003</v>
      </c>
      <c r="E75" s="153">
        <v>175268.0257</v>
      </c>
      <c r="F75" s="148">
        <v>1033326.35</v>
      </c>
      <c r="G75" s="155">
        <v>406093.7352</v>
      </c>
    </row>
    <row r="76" spans="1:7" s="117" customFormat="1" hidden="1" outlineLevel="2" x14ac:dyDescent="0.25">
      <c r="A76" s="159">
        <v>27</v>
      </c>
      <c r="B76" s="160" t="s">
        <v>158</v>
      </c>
      <c r="C76" s="160" t="s">
        <v>197</v>
      </c>
      <c r="D76" s="148">
        <v>15422.8</v>
      </c>
      <c r="E76" s="153">
        <v>6158.5875999999998</v>
      </c>
      <c r="F76" s="148">
        <v>422174.99</v>
      </c>
      <c r="G76" s="155">
        <v>168306.37790000002</v>
      </c>
    </row>
    <row r="77" spans="1:7" s="117" customFormat="1" hidden="1" outlineLevel="2" x14ac:dyDescent="0.25">
      <c r="A77" s="159">
        <v>28</v>
      </c>
      <c r="B77" s="160" t="s">
        <v>158</v>
      </c>
      <c r="C77" s="160" t="s">
        <v>196</v>
      </c>
      <c r="D77" s="148">
        <v>87233.98000000001</v>
      </c>
      <c r="E77" s="153">
        <v>34731.2981</v>
      </c>
      <c r="F77" s="148">
        <v>198945.98</v>
      </c>
      <c r="G77" s="155">
        <v>79160.749799999991</v>
      </c>
    </row>
    <row r="78" spans="1:7" s="117" customFormat="1" hidden="1" outlineLevel="2" x14ac:dyDescent="0.25">
      <c r="A78" s="159">
        <v>29</v>
      </c>
      <c r="B78" s="160" t="s">
        <v>158</v>
      </c>
      <c r="C78" s="160" t="s">
        <v>195</v>
      </c>
      <c r="D78" s="148">
        <v>19153.830000000002</v>
      </c>
      <c r="E78" s="153">
        <v>7625.7934999999998</v>
      </c>
      <c r="F78" s="148">
        <v>42492.800000000003</v>
      </c>
      <c r="G78" s="155">
        <v>16907.915999999997</v>
      </c>
    </row>
    <row r="79" spans="1:7" s="117" customFormat="1" hidden="1" outlineLevel="2" x14ac:dyDescent="0.25">
      <c r="A79" s="159">
        <v>30</v>
      </c>
      <c r="B79" s="160" t="s">
        <v>158</v>
      </c>
      <c r="C79" s="160" t="s">
        <v>194</v>
      </c>
      <c r="D79" s="148">
        <v>150460.60999999999</v>
      </c>
      <c r="E79" s="153">
        <v>58626.146699999998</v>
      </c>
      <c r="F79" s="148">
        <v>350705.01</v>
      </c>
      <c r="G79" s="155">
        <v>136650.20490000001</v>
      </c>
    </row>
    <row r="80" spans="1:7" s="117" customFormat="1" hidden="1" outlineLevel="2" x14ac:dyDescent="0.25">
      <c r="A80" s="159">
        <v>31</v>
      </c>
      <c r="B80" s="160" t="s">
        <v>158</v>
      </c>
      <c r="C80" s="160" t="s">
        <v>193</v>
      </c>
      <c r="D80" s="148">
        <v>712256.96</v>
      </c>
      <c r="E80" s="153">
        <v>277526.98499999999</v>
      </c>
      <c r="F80" s="148">
        <v>1614649.04</v>
      </c>
      <c r="G80" s="155">
        <v>629138.77989999996</v>
      </c>
    </row>
    <row r="81" spans="1:7" s="117" customFormat="1" hidden="1" outlineLevel="2" x14ac:dyDescent="0.25">
      <c r="A81" s="159">
        <v>32</v>
      </c>
      <c r="B81" s="160" t="s">
        <v>158</v>
      </c>
      <c r="C81" s="160" t="s">
        <v>192</v>
      </c>
      <c r="D81" s="148">
        <v>341534.86</v>
      </c>
      <c r="E81" s="153">
        <v>134267.95049999998</v>
      </c>
      <c r="F81" s="148">
        <v>688667.82000000007</v>
      </c>
      <c r="G81" s="155">
        <v>270801.70779999997</v>
      </c>
    </row>
    <row r="82" spans="1:7" s="117" customFormat="1" hidden="1" outlineLevel="2" x14ac:dyDescent="0.25">
      <c r="A82" s="159">
        <v>33</v>
      </c>
      <c r="B82" s="160" t="s">
        <v>158</v>
      </c>
      <c r="C82" s="160" t="s">
        <v>191</v>
      </c>
      <c r="D82" s="148">
        <v>172980.86</v>
      </c>
      <c r="E82" s="153">
        <v>67400.986700000009</v>
      </c>
      <c r="F82" s="148">
        <v>270571.3</v>
      </c>
      <c r="G82" s="155">
        <v>105418.016</v>
      </c>
    </row>
    <row r="83" spans="1:7" s="117" customFormat="1" hidden="1" outlineLevel="2" x14ac:dyDescent="0.25">
      <c r="A83" s="159">
        <v>34</v>
      </c>
      <c r="B83" s="160" t="s">
        <v>158</v>
      </c>
      <c r="C83" s="160" t="s">
        <v>190</v>
      </c>
      <c r="D83" s="148">
        <v>405343.14</v>
      </c>
      <c r="E83" s="153">
        <v>161337.97879999998</v>
      </c>
      <c r="F83" s="148">
        <v>612818.36</v>
      </c>
      <c r="G83" s="155">
        <v>242238.6563</v>
      </c>
    </row>
    <row r="84" spans="1:7" s="117" customFormat="1" hidden="1" outlineLevel="2" x14ac:dyDescent="0.25">
      <c r="A84" s="159">
        <v>35</v>
      </c>
      <c r="B84" s="160" t="s">
        <v>158</v>
      </c>
      <c r="C84" s="160" t="s">
        <v>189</v>
      </c>
      <c r="D84" s="148">
        <v>331869.09999999998</v>
      </c>
      <c r="E84" s="153">
        <v>130161.3037</v>
      </c>
      <c r="F84" s="148">
        <v>516431.66</v>
      </c>
      <c r="G84" s="155">
        <v>202043.50839999999</v>
      </c>
    </row>
    <row r="85" spans="1:7" s="117" customFormat="1" hidden="1" outlineLevel="2" x14ac:dyDescent="0.25">
      <c r="A85" s="159">
        <v>36</v>
      </c>
      <c r="B85" s="160" t="s">
        <v>158</v>
      </c>
      <c r="C85" s="160" t="s">
        <v>188</v>
      </c>
      <c r="D85" s="148">
        <v>92454.58</v>
      </c>
      <c r="E85" s="153">
        <v>36024.389800000004</v>
      </c>
      <c r="F85" s="148">
        <v>144614.43</v>
      </c>
      <c r="G85" s="155">
        <v>56343.619200000001</v>
      </c>
    </row>
    <row r="86" spans="1:7" s="117" customFormat="1" hidden="1" outlineLevel="2" x14ac:dyDescent="0.25">
      <c r="A86" s="159">
        <v>37</v>
      </c>
      <c r="B86" s="160" t="s">
        <v>158</v>
      </c>
      <c r="C86" s="160" t="s">
        <v>187</v>
      </c>
      <c r="D86" s="148">
        <v>119507.79000000001</v>
      </c>
      <c r="E86" s="153">
        <v>46565.515800000001</v>
      </c>
      <c r="F86" s="148">
        <v>186930.43</v>
      </c>
      <c r="G86" s="155">
        <v>72830.470300000001</v>
      </c>
    </row>
    <row r="87" spans="1:7" s="117" customFormat="1" hidden="1" outlineLevel="2" x14ac:dyDescent="0.25">
      <c r="A87" s="159">
        <v>38</v>
      </c>
      <c r="B87" s="160" t="s">
        <v>158</v>
      </c>
      <c r="C87" s="160" t="s">
        <v>186</v>
      </c>
      <c r="D87" s="148">
        <v>356517.07999999996</v>
      </c>
      <c r="E87" s="153">
        <v>138914.80710000001</v>
      </c>
      <c r="F87" s="148">
        <v>366236.62</v>
      </c>
      <c r="G87" s="155">
        <v>142702.008</v>
      </c>
    </row>
    <row r="88" spans="1:7" s="117" customFormat="1" hidden="1" outlineLevel="2" x14ac:dyDescent="0.25">
      <c r="A88" s="159">
        <v>39</v>
      </c>
      <c r="B88" s="160" t="s">
        <v>158</v>
      </c>
      <c r="C88" s="160" t="s">
        <v>185</v>
      </c>
      <c r="D88" s="148">
        <v>335373.63</v>
      </c>
      <c r="E88" s="153">
        <v>130676.3848</v>
      </c>
      <c r="F88" s="148">
        <v>344516.62</v>
      </c>
      <c r="G88" s="155">
        <v>134238.93400000001</v>
      </c>
    </row>
    <row r="89" spans="1:7" s="117" customFormat="1" ht="27" hidden="1" outlineLevel="2" x14ac:dyDescent="0.25">
      <c r="A89" s="159">
        <v>40</v>
      </c>
      <c r="B89" s="160" t="s">
        <v>158</v>
      </c>
      <c r="C89" s="160" t="s">
        <v>184</v>
      </c>
      <c r="D89" s="148">
        <v>365011.92000000004</v>
      </c>
      <c r="E89" s="153">
        <v>143504.07400000002</v>
      </c>
      <c r="F89" s="148">
        <v>352753.24</v>
      </c>
      <c r="G89" s="155">
        <v>138711.54949999999</v>
      </c>
    </row>
    <row r="90" spans="1:7" s="117" customFormat="1" hidden="1" outlineLevel="2" x14ac:dyDescent="0.25">
      <c r="A90" s="159">
        <v>41</v>
      </c>
      <c r="B90" s="160" t="s">
        <v>158</v>
      </c>
      <c r="C90" s="160" t="s">
        <v>183</v>
      </c>
      <c r="D90" s="148">
        <v>270069.76000000001</v>
      </c>
      <c r="E90" s="153">
        <v>105217.90549999999</v>
      </c>
      <c r="F90" s="148">
        <v>267351.59999999998</v>
      </c>
      <c r="G90" s="155">
        <v>104158.80249999999</v>
      </c>
    </row>
    <row r="91" spans="1:7" s="117" customFormat="1" hidden="1" outlineLevel="2" x14ac:dyDescent="0.25">
      <c r="A91" s="159">
        <v>42</v>
      </c>
      <c r="B91" s="160" t="s">
        <v>158</v>
      </c>
      <c r="C91" s="160" t="s">
        <v>182</v>
      </c>
      <c r="D91" s="148">
        <v>376047.05</v>
      </c>
      <c r="E91" s="153">
        <v>146524.5442</v>
      </c>
      <c r="F91" s="148">
        <v>376929.66000000003</v>
      </c>
      <c r="G91" s="155">
        <v>146868.49</v>
      </c>
    </row>
    <row r="92" spans="1:7" s="117" customFormat="1" hidden="1" outlineLevel="2" x14ac:dyDescent="0.25">
      <c r="A92" s="159">
        <v>43</v>
      </c>
      <c r="B92" s="160" t="s">
        <v>158</v>
      </c>
      <c r="C92" s="160" t="s">
        <v>181</v>
      </c>
      <c r="D92" s="148">
        <v>89926.010000000009</v>
      </c>
      <c r="E92" s="153">
        <v>35034.749299999996</v>
      </c>
      <c r="F92" s="148">
        <v>87954.6</v>
      </c>
      <c r="G92" s="155">
        <v>34266.657899999998</v>
      </c>
    </row>
    <row r="93" spans="1:7" s="117" customFormat="1" hidden="1" outlineLevel="2" x14ac:dyDescent="0.25">
      <c r="A93" s="159">
        <v>44</v>
      </c>
      <c r="B93" s="160" t="s">
        <v>158</v>
      </c>
      <c r="C93" s="160" t="s">
        <v>180</v>
      </c>
      <c r="D93" s="148">
        <v>98513.65</v>
      </c>
      <c r="E93" s="153">
        <v>38730.597500000003</v>
      </c>
      <c r="F93" s="148">
        <v>94078.12</v>
      </c>
      <c r="G93" s="155">
        <v>36993.910499999998</v>
      </c>
    </row>
    <row r="94" spans="1:7" s="117" customFormat="1" hidden="1" outlineLevel="2" x14ac:dyDescent="0.25">
      <c r="A94" s="159">
        <v>45</v>
      </c>
      <c r="B94" s="160" t="s">
        <v>158</v>
      </c>
      <c r="C94" s="160" t="s">
        <v>179</v>
      </c>
      <c r="D94" s="148">
        <v>20309.509999999998</v>
      </c>
      <c r="E94" s="153">
        <v>7927.8607000000002</v>
      </c>
      <c r="F94" s="148">
        <v>2242624.5999999996</v>
      </c>
      <c r="G94" s="155">
        <v>879632.80949999997</v>
      </c>
    </row>
    <row r="95" spans="1:7" s="117" customFormat="1" hidden="1" outlineLevel="2" x14ac:dyDescent="0.25">
      <c r="A95" s="159">
        <v>46</v>
      </c>
      <c r="B95" s="160" t="s">
        <v>158</v>
      </c>
      <c r="C95" s="160" t="s">
        <v>178</v>
      </c>
      <c r="D95" s="148">
        <v>18887.75</v>
      </c>
      <c r="E95" s="153">
        <v>7381.3787000000002</v>
      </c>
      <c r="F95" s="148">
        <v>2014392.2000000002</v>
      </c>
      <c r="G95" s="155">
        <v>790467.75689999992</v>
      </c>
    </row>
    <row r="96" spans="1:7" s="117" customFormat="1" hidden="1" outlineLevel="2" x14ac:dyDescent="0.25">
      <c r="A96" s="159">
        <v>47</v>
      </c>
      <c r="B96" s="160" t="s">
        <v>158</v>
      </c>
      <c r="C96" s="160" t="s">
        <v>177</v>
      </c>
      <c r="D96" s="148">
        <v>22477.66</v>
      </c>
      <c r="E96" s="153">
        <v>8774.2026999999998</v>
      </c>
      <c r="F96" s="148">
        <v>2482041.65</v>
      </c>
      <c r="G96" s="155">
        <v>973540.23050000006</v>
      </c>
    </row>
    <row r="97" spans="1:7" s="117" customFormat="1" hidden="1" outlineLevel="2" x14ac:dyDescent="0.25">
      <c r="A97" s="159">
        <v>48</v>
      </c>
      <c r="B97" s="160" t="s">
        <v>158</v>
      </c>
      <c r="C97" s="160" t="s">
        <v>176</v>
      </c>
      <c r="D97" s="148">
        <v>18429.75</v>
      </c>
      <c r="E97" s="153">
        <v>7202.3909999999996</v>
      </c>
      <c r="F97" s="148">
        <v>1965543.55</v>
      </c>
      <c r="G97" s="155">
        <v>771299.05550000002</v>
      </c>
    </row>
    <row r="98" spans="1:7" s="117" customFormat="1" hidden="1" outlineLevel="2" x14ac:dyDescent="0.25">
      <c r="A98" s="159">
        <v>49</v>
      </c>
      <c r="B98" s="160" t="s">
        <v>158</v>
      </c>
      <c r="C98" s="160" t="s">
        <v>175</v>
      </c>
      <c r="D98" s="148">
        <v>44865.899999999994</v>
      </c>
      <c r="E98" s="153">
        <v>17479.846700000002</v>
      </c>
      <c r="F98" s="148">
        <v>1608540</v>
      </c>
      <c r="G98" s="155">
        <v>626678.87580000004</v>
      </c>
    </row>
    <row r="99" spans="1:7" s="117" customFormat="1" hidden="1" outlineLevel="2" x14ac:dyDescent="0.25">
      <c r="A99" s="159">
        <v>50</v>
      </c>
      <c r="B99" s="160" t="s">
        <v>158</v>
      </c>
      <c r="C99" s="160" t="s">
        <v>174</v>
      </c>
      <c r="D99" s="148">
        <v>64907.209999999992</v>
      </c>
      <c r="E99" s="153">
        <v>25920.761200000001</v>
      </c>
      <c r="F99" s="148">
        <v>1699641.27</v>
      </c>
      <c r="G99" s="155">
        <v>676288.49410000001</v>
      </c>
    </row>
    <row r="100" spans="1:7" s="117" customFormat="1" ht="27" hidden="1" outlineLevel="2" x14ac:dyDescent="0.25">
      <c r="A100" s="159">
        <v>51</v>
      </c>
      <c r="B100" s="160" t="s">
        <v>158</v>
      </c>
      <c r="C100" s="160" t="s">
        <v>173</v>
      </c>
      <c r="D100" s="148">
        <v>8277.39</v>
      </c>
      <c r="E100" s="153">
        <v>3248.4904999999999</v>
      </c>
      <c r="F100" s="148">
        <v>172384.8</v>
      </c>
      <c r="G100" s="155">
        <v>67786.089600000007</v>
      </c>
    </row>
    <row r="101" spans="1:7" s="117" customFormat="1" hidden="1" outlineLevel="2" x14ac:dyDescent="0.25">
      <c r="A101" s="159">
        <v>52</v>
      </c>
      <c r="B101" s="160" t="s">
        <v>158</v>
      </c>
      <c r="C101" s="160" t="s">
        <v>172</v>
      </c>
      <c r="D101" s="148">
        <v>16483.43</v>
      </c>
      <c r="E101" s="153">
        <v>6453.3692000000001</v>
      </c>
      <c r="F101" s="148">
        <v>690062.39999999991</v>
      </c>
      <c r="G101" s="155">
        <v>270665.68680000002</v>
      </c>
    </row>
    <row r="102" spans="1:7" s="117" customFormat="1" hidden="1" outlineLevel="2" x14ac:dyDescent="0.25">
      <c r="A102" s="159">
        <v>53</v>
      </c>
      <c r="B102" s="160" t="s">
        <v>158</v>
      </c>
      <c r="C102" s="160" t="s">
        <v>171</v>
      </c>
      <c r="D102" s="148">
        <v>102113.24</v>
      </c>
      <c r="E102" s="153">
        <v>40759.9542</v>
      </c>
      <c r="F102" s="148">
        <v>2132982.65</v>
      </c>
      <c r="G102" s="155">
        <v>850345.45549999992</v>
      </c>
    </row>
    <row r="103" spans="1:7" s="117" customFormat="1" hidden="1" outlineLevel="2" x14ac:dyDescent="0.25">
      <c r="A103" s="159">
        <v>54</v>
      </c>
      <c r="B103" s="160" t="s">
        <v>158</v>
      </c>
      <c r="C103" s="160" t="s">
        <v>170</v>
      </c>
      <c r="D103" s="148">
        <v>77667.31</v>
      </c>
      <c r="E103" s="153">
        <v>30259.2271</v>
      </c>
      <c r="F103" s="148">
        <v>2194574.33</v>
      </c>
      <c r="G103" s="155">
        <v>854994.82389999996</v>
      </c>
    </row>
    <row r="104" spans="1:7" s="117" customFormat="1" hidden="1" outlineLevel="2" x14ac:dyDescent="0.25">
      <c r="A104" s="159">
        <v>55</v>
      </c>
      <c r="B104" s="160" t="s">
        <v>158</v>
      </c>
      <c r="C104" s="160" t="s">
        <v>169</v>
      </c>
      <c r="D104" s="148">
        <v>150103.01</v>
      </c>
      <c r="E104" s="153">
        <v>58818.795599999998</v>
      </c>
      <c r="F104" s="148">
        <v>5376007.7999999998</v>
      </c>
      <c r="G104" s="155">
        <v>2109599.5244</v>
      </c>
    </row>
    <row r="105" spans="1:7" s="117" customFormat="1" hidden="1" outlineLevel="2" x14ac:dyDescent="0.25">
      <c r="A105" s="159">
        <v>56</v>
      </c>
      <c r="B105" s="160" t="s">
        <v>158</v>
      </c>
      <c r="C105" s="160" t="s">
        <v>168</v>
      </c>
      <c r="D105" s="148">
        <v>75905.56</v>
      </c>
      <c r="E105" s="153">
        <v>30323.625399999997</v>
      </c>
      <c r="F105" s="148">
        <v>1781134.7000000002</v>
      </c>
      <c r="G105" s="155">
        <v>708956.3134000001</v>
      </c>
    </row>
    <row r="106" spans="1:7" s="117" customFormat="1" ht="27" hidden="1" outlineLevel="2" x14ac:dyDescent="0.25">
      <c r="A106" s="159">
        <v>57</v>
      </c>
      <c r="B106" s="160" t="s">
        <v>158</v>
      </c>
      <c r="C106" s="160" t="s">
        <v>167</v>
      </c>
      <c r="D106" s="148">
        <v>68860</v>
      </c>
      <c r="E106" s="153">
        <v>26827.78</v>
      </c>
      <c r="F106" s="148">
        <v>1366614.57</v>
      </c>
      <c r="G106" s="155">
        <v>532425.97790000006</v>
      </c>
    </row>
    <row r="107" spans="1:7" s="117" customFormat="1" hidden="1" outlineLevel="2" x14ac:dyDescent="0.25">
      <c r="A107" s="159">
        <v>58</v>
      </c>
      <c r="B107" s="160" t="s">
        <v>158</v>
      </c>
      <c r="C107" s="160" t="s">
        <v>166</v>
      </c>
      <c r="D107" s="148">
        <v>1264022.3700000001</v>
      </c>
      <c r="E107" s="153">
        <v>504056.4595</v>
      </c>
      <c r="F107" s="148">
        <v>1425257.5</v>
      </c>
      <c r="G107" s="155">
        <v>568200.23270000005</v>
      </c>
    </row>
    <row r="108" spans="1:7" s="117" customFormat="1" hidden="1" outlineLevel="2" x14ac:dyDescent="0.25">
      <c r="A108" s="159">
        <v>59</v>
      </c>
      <c r="B108" s="160" t="s">
        <v>158</v>
      </c>
      <c r="C108" s="160" t="s">
        <v>165</v>
      </c>
      <c r="D108" s="148">
        <v>257711.96000000002</v>
      </c>
      <c r="E108" s="153">
        <v>101079.02590000001</v>
      </c>
      <c r="F108" s="148">
        <v>309827.77</v>
      </c>
      <c r="G108" s="155">
        <v>121524.87390000001</v>
      </c>
    </row>
    <row r="109" spans="1:7" s="117" customFormat="1" hidden="1" outlineLevel="2" x14ac:dyDescent="0.25">
      <c r="A109" s="159">
        <v>60</v>
      </c>
      <c r="B109" s="160" t="s">
        <v>158</v>
      </c>
      <c r="C109" s="160" t="s">
        <v>164</v>
      </c>
      <c r="D109" s="148">
        <v>298117.68999999994</v>
      </c>
      <c r="E109" s="153">
        <v>118880.92389999999</v>
      </c>
      <c r="F109" s="148">
        <v>336144.77</v>
      </c>
      <c r="G109" s="155">
        <v>134009.1433</v>
      </c>
    </row>
    <row r="110" spans="1:7" s="117" customFormat="1" hidden="1" outlineLevel="2" x14ac:dyDescent="0.25">
      <c r="A110" s="159">
        <v>61</v>
      </c>
      <c r="B110" s="160" t="s">
        <v>158</v>
      </c>
      <c r="C110" s="160" t="s">
        <v>163</v>
      </c>
      <c r="D110" s="148">
        <v>896876.16</v>
      </c>
      <c r="E110" s="153">
        <v>349418.8407</v>
      </c>
      <c r="F110" s="148">
        <v>1008260.62</v>
      </c>
      <c r="G110" s="155">
        <v>392813.1299</v>
      </c>
    </row>
    <row r="111" spans="1:7" s="117" customFormat="1" hidden="1" outlineLevel="2" x14ac:dyDescent="0.25">
      <c r="A111" s="159">
        <v>62</v>
      </c>
      <c r="B111" s="160" t="s">
        <v>158</v>
      </c>
      <c r="C111" s="160" t="s">
        <v>162</v>
      </c>
      <c r="D111" s="148">
        <v>1461690.96</v>
      </c>
      <c r="E111" s="153">
        <v>569467.86159999995</v>
      </c>
      <c r="F111" s="148">
        <v>1353000</v>
      </c>
      <c r="G111" s="155">
        <v>527122.03499999992</v>
      </c>
    </row>
    <row r="112" spans="1:7" s="117" customFormat="1" hidden="1" outlineLevel="2" x14ac:dyDescent="0.25">
      <c r="A112" s="159">
        <v>63</v>
      </c>
      <c r="B112" s="160" t="s">
        <v>158</v>
      </c>
      <c r="C112" s="160" t="s">
        <v>161</v>
      </c>
      <c r="D112" s="148">
        <v>386400.91000000003</v>
      </c>
      <c r="E112" s="153">
        <v>153330.60550000001</v>
      </c>
      <c r="F112" s="148">
        <v>430535.14</v>
      </c>
      <c r="G112" s="155">
        <v>170894.71470000001</v>
      </c>
    </row>
    <row r="113" spans="1:7" s="117" customFormat="1" hidden="1" outlineLevel="2" x14ac:dyDescent="0.25">
      <c r="A113" s="159">
        <v>64</v>
      </c>
      <c r="B113" s="160" t="s">
        <v>158</v>
      </c>
      <c r="C113" s="160" t="s">
        <v>160</v>
      </c>
      <c r="D113" s="148">
        <v>503449.24</v>
      </c>
      <c r="E113" s="153">
        <v>199556.2892</v>
      </c>
      <c r="F113" s="148">
        <v>590808.85</v>
      </c>
      <c r="G113" s="155">
        <v>234513.05239999999</v>
      </c>
    </row>
    <row r="114" spans="1:7" s="117" customFormat="1" ht="27" hidden="1" outlineLevel="2" x14ac:dyDescent="0.25">
      <c r="A114" s="159">
        <v>65</v>
      </c>
      <c r="B114" s="160" t="s">
        <v>158</v>
      </c>
      <c r="C114" s="160" t="s">
        <v>159</v>
      </c>
      <c r="D114" s="148">
        <v>132580.49</v>
      </c>
      <c r="E114" s="153">
        <v>52774.516300000003</v>
      </c>
      <c r="F114" s="148">
        <v>134084.47</v>
      </c>
      <c r="G114" s="155">
        <v>53352.3079</v>
      </c>
    </row>
    <row r="115" spans="1:7" s="117" customFormat="1" ht="27" hidden="1" outlineLevel="2" x14ac:dyDescent="0.25">
      <c r="A115" s="159">
        <v>66</v>
      </c>
      <c r="B115" s="160" t="s">
        <v>158</v>
      </c>
      <c r="C115" s="160" t="s">
        <v>157</v>
      </c>
      <c r="D115" s="148">
        <v>69230.36</v>
      </c>
      <c r="E115" s="153">
        <v>27557.699700000001</v>
      </c>
      <c r="F115" s="148">
        <v>72846.89</v>
      </c>
      <c r="G115" s="155">
        <v>28985.8305</v>
      </c>
    </row>
    <row r="116" spans="1:7" s="118" customFormat="1" ht="22.5" customHeight="1" outlineLevel="1" collapsed="1" x14ac:dyDescent="0.25">
      <c r="A116" s="157" t="s">
        <v>6</v>
      </c>
      <c r="B116" s="190" t="s">
        <v>156</v>
      </c>
      <c r="C116" s="190"/>
      <c r="D116" s="150">
        <f>_xlfn.AGGREGATE(9,6,D117:D129)</f>
        <v>2246021.42</v>
      </c>
      <c r="E116" s="151">
        <f>_xlfn.AGGREGATE(9,6,E117:E129)</f>
        <v>881565.89500000002</v>
      </c>
      <c r="F116" s="150">
        <f>_xlfn.AGGREGATE(9,6,F117:F129)</f>
        <v>4583685.07</v>
      </c>
      <c r="G116" s="158">
        <f>_xlfn.AGGREGATE(9,6,G117:G129)</f>
        <v>1798384.0818999999</v>
      </c>
    </row>
    <row r="117" spans="1:7" s="117" customFormat="1" hidden="1" outlineLevel="2" x14ac:dyDescent="0.25">
      <c r="A117" s="159">
        <v>1</v>
      </c>
      <c r="B117" s="160" t="s">
        <v>144</v>
      </c>
      <c r="C117" s="160" t="s">
        <v>155</v>
      </c>
      <c r="D117" s="148">
        <v>17176.09</v>
      </c>
      <c r="E117" s="153">
        <v>6760.3665000000001</v>
      </c>
      <c r="F117" s="148">
        <v>449375.87</v>
      </c>
      <c r="G117" s="155">
        <v>176329.19780000002</v>
      </c>
    </row>
    <row r="118" spans="1:7" s="117" customFormat="1" hidden="1" outlineLevel="2" x14ac:dyDescent="0.25">
      <c r="A118" s="159">
        <v>2</v>
      </c>
      <c r="B118" s="160" t="s">
        <v>144</v>
      </c>
      <c r="C118" s="160" t="s">
        <v>154</v>
      </c>
      <c r="D118" s="148">
        <v>67581.02</v>
      </c>
      <c r="E118" s="153">
        <v>26549.01</v>
      </c>
      <c r="F118" s="148">
        <v>591051.1399999999</v>
      </c>
      <c r="G118" s="155">
        <v>231920.71419999999</v>
      </c>
    </row>
    <row r="119" spans="1:7" s="117" customFormat="1" hidden="1" outlineLevel="2" x14ac:dyDescent="0.25">
      <c r="A119" s="159">
        <v>3</v>
      </c>
      <c r="B119" s="160" t="s">
        <v>144</v>
      </c>
      <c r="C119" s="160" t="s">
        <v>153</v>
      </c>
      <c r="D119" s="148">
        <v>86157.93</v>
      </c>
      <c r="E119" s="153">
        <v>33836.995000000003</v>
      </c>
      <c r="F119" s="148">
        <v>521897.52</v>
      </c>
      <c r="G119" s="155">
        <v>204785.74589999998</v>
      </c>
    </row>
    <row r="120" spans="1:7" s="117" customFormat="1" hidden="1" outlineLevel="2" x14ac:dyDescent="0.25">
      <c r="A120" s="159">
        <v>4</v>
      </c>
      <c r="B120" s="160" t="s">
        <v>144</v>
      </c>
      <c r="C120" s="160" t="s">
        <v>152</v>
      </c>
      <c r="D120" s="148">
        <v>184100.28000000003</v>
      </c>
      <c r="E120" s="153">
        <v>72284.131300000008</v>
      </c>
      <c r="F120" s="148">
        <v>625853.84</v>
      </c>
      <c r="G120" s="155">
        <v>245603.8224</v>
      </c>
    </row>
    <row r="121" spans="1:7" s="117" customFormat="1" hidden="1" outlineLevel="2" x14ac:dyDescent="0.25">
      <c r="A121" s="159">
        <v>5</v>
      </c>
      <c r="B121" s="160" t="s">
        <v>144</v>
      </c>
      <c r="C121" s="160" t="s">
        <v>151</v>
      </c>
      <c r="D121" s="148">
        <v>122601.23999999999</v>
      </c>
      <c r="E121" s="153">
        <v>48140.031999999999</v>
      </c>
      <c r="F121" s="148">
        <v>567160.39</v>
      </c>
      <c r="G121" s="155">
        <v>222541.27659999998</v>
      </c>
    </row>
    <row r="122" spans="1:7" s="117" customFormat="1" hidden="1" outlineLevel="2" x14ac:dyDescent="0.25">
      <c r="A122" s="159">
        <v>6</v>
      </c>
      <c r="B122" s="160" t="s">
        <v>144</v>
      </c>
      <c r="C122" s="160" t="s">
        <v>150</v>
      </c>
      <c r="D122" s="148">
        <v>2747.56</v>
      </c>
      <c r="E122" s="153">
        <v>1078.4754</v>
      </c>
      <c r="F122" s="148">
        <v>55507.66</v>
      </c>
      <c r="G122" s="155">
        <v>21621.903299999998</v>
      </c>
    </row>
    <row r="123" spans="1:7" s="117" customFormat="1" hidden="1" outlineLevel="2" x14ac:dyDescent="0.25">
      <c r="A123" s="159">
        <v>7</v>
      </c>
      <c r="B123" s="160" t="s">
        <v>144</v>
      </c>
      <c r="C123" s="160" t="s">
        <v>149</v>
      </c>
      <c r="D123" s="148">
        <v>0</v>
      </c>
      <c r="E123" s="153">
        <v>0</v>
      </c>
      <c r="F123" s="148">
        <v>0</v>
      </c>
      <c r="G123" s="155">
        <v>0</v>
      </c>
    </row>
    <row r="124" spans="1:7" s="117" customFormat="1" ht="18.75" hidden="1" customHeight="1" outlineLevel="2" x14ac:dyDescent="0.25">
      <c r="A124" s="159">
        <v>8</v>
      </c>
      <c r="B124" s="160" t="s">
        <v>144</v>
      </c>
      <c r="C124" s="160" t="s">
        <v>148</v>
      </c>
      <c r="D124" s="148">
        <v>35081.880000000005</v>
      </c>
      <c r="E124" s="153">
        <v>13744.6062</v>
      </c>
      <c r="F124" s="148">
        <v>220250.46</v>
      </c>
      <c r="G124" s="155">
        <v>86432.888000000006</v>
      </c>
    </row>
    <row r="125" spans="1:7" s="117" customFormat="1" ht="22.5" hidden="1" customHeight="1" outlineLevel="2" x14ac:dyDescent="0.25">
      <c r="A125" s="159">
        <v>9</v>
      </c>
      <c r="B125" s="160" t="s">
        <v>144</v>
      </c>
      <c r="C125" s="160" t="s">
        <v>147</v>
      </c>
      <c r="D125" s="148">
        <v>351449.66000000003</v>
      </c>
      <c r="E125" s="153">
        <v>137975.41930000001</v>
      </c>
      <c r="F125" s="148">
        <v>954849.65</v>
      </c>
      <c r="G125" s="155">
        <v>374670.47930000001</v>
      </c>
    </row>
    <row r="126" spans="1:7" s="117" customFormat="1" ht="27" hidden="1" outlineLevel="2" x14ac:dyDescent="0.25">
      <c r="A126" s="159">
        <v>10</v>
      </c>
      <c r="B126" s="160" t="s">
        <v>144</v>
      </c>
      <c r="C126" s="160" t="s">
        <v>146</v>
      </c>
      <c r="D126" s="148">
        <v>109866.64</v>
      </c>
      <c r="E126" s="153">
        <v>43128.133399999999</v>
      </c>
      <c r="F126" s="148">
        <v>366476.67</v>
      </c>
      <c r="G126" s="155">
        <v>143787.24340000001</v>
      </c>
    </row>
    <row r="127" spans="1:7" s="117" customFormat="1" ht="27" hidden="1" outlineLevel="2" x14ac:dyDescent="0.25">
      <c r="A127" s="159">
        <v>11</v>
      </c>
      <c r="B127" s="160" t="s">
        <v>144</v>
      </c>
      <c r="C127" s="160" t="s">
        <v>145</v>
      </c>
      <c r="D127" s="148">
        <v>10479.310000000001</v>
      </c>
      <c r="E127" s="153">
        <v>4113.5594000000001</v>
      </c>
      <c r="F127" s="148">
        <v>0</v>
      </c>
      <c r="G127" s="155">
        <v>0</v>
      </c>
    </row>
    <row r="128" spans="1:7" s="117" customFormat="1" ht="19.5" hidden="1" customHeight="1" outlineLevel="2" x14ac:dyDescent="0.25">
      <c r="A128" s="159">
        <v>12</v>
      </c>
      <c r="B128" s="160" t="s">
        <v>144</v>
      </c>
      <c r="C128" s="160" t="s">
        <v>143</v>
      </c>
      <c r="D128" s="148">
        <v>164197.06</v>
      </c>
      <c r="E128" s="153">
        <v>64360.669099999999</v>
      </c>
      <c r="F128" s="148">
        <v>231261.87</v>
      </c>
      <c r="G128" s="155">
        <v>90690.810999999987</v>
      </c>
    </row>
    <row r="129" spans="1:7" s="117" customFormat="1" ht="19.5" hidden="1" customHeight="1" outlineLevel="2" x14ac:dyDescent="0.25">
      <c r="A129" s="159">
        <v>13</v>
      </c>
      <c r="B129" s="160" t="s">
        <v>144</v>
      </c>
      <c r="C129" s="160" t="s">
        <v>319</v>
      </c>
      <c r="D129" s="148">
        <v>1094582.75</v>
      </c>
      <c r="E129" s="153">
        <v>429594.49739999999</v>
      </c>
      <c r="F129" s="148">
        <v>0</v>
      </c>
      <c r="G129" s="155">
        <v>0</v>
      </c>
    </row>
    <row r="130" spans="1:7" s="118" customFormat="1" ht="18.75" customHeight="1" outlineLevel="1" collapsed="1" x14ac:dyDescent="0.25">
      <c r="A130" s="157" t="s">
        <v>35</v>
      </c>
      <c r="B130" s="190" t="s">
        <v>142</v>
      </c>
      <c r="C130" s="190"/>
      <c r="D130" s="150">
        <f>_xlfn.AGGREGATE(9,6,D131:D162)</f>
        <v>2770843.1700000004</v>
      </c>
      <c r="E130" s="151">
        <f>_xlfn.AGGREGATE(9,6,E131:E162)</f>
        <v>1086700.6669999999</v>
      </c>
      <c r="F130" s="150">
        <f>_xlfn.AGGREGATE(9,6,F131:F162)</f>
        <v>6372765.2700000005</v>
      </c>
      <c r="G130" s="158">
        <f>_xlfn.AGGREGATE(9,6,G131:G162)</f>
        <v>2500595.9968000003</v>
      </c>
    </row>
    <row r="131" spans="1:7" s="117" customFormat="1" hidden="1" outlineLevel="2" x14ac:dyDescent="0.25">
      <c r="A131" s="159">
        <v>1</v>
      </c>
      <c r="B131" s="160" t="s">
        <v>118</v>
      </c>
      <c r="C131" s="160" t="s">
        <v>141</v>
      </c>
      <c r="D131" s="148">
        <v>31952.03</v>
      </c>
      <c r="E131" s="153">
        <v>12552.4046</v>
      </c>
      <c r="F131" s="148">
        <v>294136.89</v>
      </c>
      <c r="G131" s="155">
        <v>115415.45759999999</v>
      </c>
    </row>
    <row r="132" spans="1:7" s="117" customFormat="1" hidden="1" outlineLevel="2" x14ac:dyDescent="0.25">
      <c r="A132" s="159">
        <v>2</v>
      </c>
      <c r="B132" s="160" t="s">
        <v>118</v>
      </c>
      <c r="C132" s="160" t="s">
        <v>140</v>
      </c>
      <c r="D132" s="148">
        <v>30753.71</v>
      </c>
      <c r="E132" s="153">
        <v>12078.1119</v>
      </c>
      <c r="F132" s="148">
        <v>196091.25</v>
      </c>
      <c r="G132" s="155">
        <v>76943.635600000009</v>
      </c>
    </row>
    <row r="133" spans="1:7" s="117" customFormat="1" hidden="1" outlineLevel="2" x14ac:dyDescent="0.25">
      <c r="A133" s="159">
        <v>3</v>
      </c>
      <c r="B133" s="160" t="s">
        <v>118</v>
      </c>
      <c r="C133" s="160" t="s">
        <v>139</v>
      </c>
      <c r="D133" s="148">
        <v>118148.88</v>
      </c>
      <c r="E133" s="153">
        <v>46366.820200000002</v>
      </c>
      <c r="F133" s="148">
        <v>263633.79000000004</v>
      </c>
      <c r="G133" s="155">
        <v>103446.4425</v>
      </c>
    </row>
    <row r="134" spans="1:7" s="117" customFormat="1" hidden="1" outlineLevel="2" x14ac:dyDescent="0.25">
      <c r="A134" s="159">
        <v>4</v>
      </c>
      <c r="B134" s="160" t="s">
        <v>118</v>
      </c>
      <c r="C134" s="160" t="s">
        <v>138</v>
      </c>
      <c r="D134" s="148">
        <v>28658.73</v>
      </c>
      <c r="E134" s="153">
        <v>11246.843699999999</v>
      </c>
      <c r="F134" s="148">
        <v>89875.170000000013</v>
      </c>
      <c r="G134" s="155">
        <v>35265.8361</v>
      </c>
    </row>
    <row r="135" spans="1:7" s="117" customFormat="1" hidden="1" outlineLevel="2" x14ac:dyDescent="0.25">
      <c r="A135" s="159">
        <v>5</v>
      </c>
      <c r="B135" s="160" t="s">
        <v>118</v>
      </c>
      <c r="C135" s="160" t="s">
        <v>137</v>
      </c>
      <c r="D135" s="148">
        <v>9222.52</v>
      </c>
      <c r="E135" s="153">
        <v>3619.2759999999998</v>
      </c>
      <c r="F135" s="148">
        <v>35950.070000000007</v>
      </c>
      <c r="G135" s="155">
        <v>14106.3361</v>
      </c>
    </row>
    <row r="136" spans="1:7" s="117" customFormat="1" hidden="1" outlineLevel="2" x14ac:dyDescent="0.25">
      <c r="A136" s="159">
        <v>6</v>
      </c>
      <c r="B136" s="160" t="s">
        <v>118</v>
      </c>
      <c r="C136" s="160" t="s">
        <v>136</v>
      </c>
      <c r="D136" s="148">
        <v>126628.45000000001</v>
      </c>
      <c r="E136" s="153">
        <v>49695.103900000002</v>
      </c>
      <c r="F136" s="148">
        <v>350513.11</v>
      </c>
      <c r="G136" s="155">
        <v>137536.75</v>
      </c>
    </row>
    <row r="137" spans="1:7" s="117" customFormat="1" hidden="1" outlineLevel="2" x14ac:dyDescent="0.25">
      <c r="A137" s="159">
        <v>7</v>
      </c>
      <c r="B137" s="160" t="s">
        <v>118</v>
      </c>
      <c r="C137" s="160" t="s">
        <v>135</v>
      </c>
      <c r="D137" s="148">
        <v>105744.75</v>
      </c>
      <c r="E137" s="153">
        <v>41498.891000000003</v>
      </c>
      <c r="F137" s="148">
        <v>242662.91999999998</v>
      </c>
      <c r="G137" s="155">
        <v>95217.75</v>
      </c>
    </row>
    <row r="138" spans="1:7" s="117" customFormat="1" hidden="1" outlineLevel="2" x14ac:dyDescent="0.25">
      <c r="A138" s="159">
        <v>8</v>
      </c>
      <c r="B138" s="160" t="s">
        <v>118</v>
      </c>
      <c r="C138" s="160" t="s">
        <v>134</v>
      </c>
      <c r="D138" s="148">
        <v>220773.18</v>
      </c>
      <c r="E138" s="153">
        <v>86640.696800000005</v>
      </c>
      <c r="F138" s="148">
        <v>528465.92999999993</v>
      </c>
      <c r="G138" s="155">
        <v>207363.09999999998</v>
      </c>
    </row>
    <row r="139" spans="1:7" s="117" customFormat="1" hidden="1" outlineLevel="2" x14ac:dyDescent="0.25">
      <c r="A139" s="159">
        <v>9</v>
      </c>
      <c r="B139" s="160" t="s">
        <v>118</v>
      </c>
      <c r="C139" s="160" t="s">
        <v>133</v>
      </c>
      <c r="D139" s="148">
        <v>77866.850000000006</v>
      </c>
      <c r="E139" s="153">
        <v>30558.0965</v>
      </c>
      <c r="F139" s="148">
        <v>269625.46999999997</v>
      </c>
      <c r="G139" s="155">
        <v>105797.5</v>
      </c>
    </row>
    <row r="140" spans="1:7" s="117" customFormat="1" hidden="1" outlineLevel="2" x14ac:dyDescent="0.25">
      <c r="A140" s="159">
        <v>10</v>
      </c>
      <c r="B140" s="160" t="s">
        <v>118</v>
      </c>
      <c r="C140" s="160" t="s">
        <v>132</v>
      </c>
      <c r="D140" s="148">
        <v>56321</v>
      </c>
      <c r="E140" s="153">
        <v>22102.456600000001</v>
      </c>
      <c r="F140" s="148">
        <v>243525.73</v>
      </c>
      <c r="G140" s="155">
        <v>95556.301999999996</v>
      </c>
    </row>
    <row r="141" spans="1:7" s="117" customFormat="1" hidden="1" outlineLevel="2" x14ac:dyDescent="0.25">
      <c r="A141" s="159">
        <v>11</v>
      </c>
      <c r="B141" s="160" t="s">
        <v>118</v>
      </c>
      <c r="C141" s="160" t="s">
        <v>131</v>
      </c>
      <c r="D141" s="148">
        <v>4201.57</v>
      </c>
      <c r="E141" s="153">
        <v>1648.8465999999999</v>
      </c>
      <c r="F141" s="148">
        <v>28796</v>
      </c>
      <c r="G141" s="155">
        <v>11299.173000000001</v>
      </c>
    </row>
    <row r="142" spans="1:7" s="117" customFormat="1" hidden="1" outlineLevel="2" x14ac:dyDescent="0.25">
      <c r="A142" s="159">
        <v>12</v>
      </c>
      <c r="B142" s="160" t="s">
        <v>118</v>
      </c>
      <c r="C142" s="160" t="s">
        <v>130</v>
      </c>
      <c r="D142" s="148">
        <v>93514.049999999988</v>
      </c>
      <c r="E142" s="153">
        <v>36700.118100000007</v>
      </c>
      <c r="F142" s="148">
        <v>1078501.8899999999</v>
      </c>
      <c r="G142" s="155">
        <v>423190</v>
      </c>
    </row>
    <row r="143" spans="1:7" s="117" customFormat="1" hidden="1" outlineLevel="2" x14ac:dyDescent="0.25">
      <c r="A143" s="159">
        <v>13</v>
      </c>
      <c r="B143" s="160" t="s">
        <v>118</v>
      </c>
      <c r="C143" s="160" t="s">
        <v>129</v>
      </c>
      <c r="D143" s="148">
        <v>138059.26</v>
      </c>
      <c r="E143" s="153">
        <v>54181.1037</v>
      </c>
      <c r="F143" s="148">
        <v>862801.52</v>
      </c>
      <c r="G143" s="155">
        <v>338552</v>
      </c>
    </row>
    <row r="144" spans="1:7" s="117" customFormat="1" hidden="1" outlineLevel="2" x14ac:dyDescent="0.25">
      <c r="A144" s="159">
        <v>14</v>
      </c>
      <c r="B144" s="160" t="s">
        <v>118</v>
      </c>
      <c r="C144" s="160" t="s">
        <v>128</v>
      </c>
      <c r="D144" s="148">
        <v>80651.47</v>
      </c>
      <c r="E144" s="153">
        <v>31651.187399999999</v>
      </c>
      <c r="F144" s="148">
        <v>395450.68</v>
      </c>
      <c r="G144" s="155">
        <v>155169.66389999999</v>
      </c>
    </row>
    <row r="145" spans="1:7" s="117" customFormat="1" hidden="1" outlineLevel="2" x14ac:dyDescent="0.25">
      <c r="A145" s="159">
        <v>15</v>
      </c>
      <c r="B145" s="160" t="s">
        <v>118</v>
      </c>
      <c r="C145" s="160" t="s">
        <v>127</v>
      </c>
      <c r="D145" s="148">
        <v>21287.620000000003</v>
      </c>
      <c r="E145" s="153">
        <v>8354.5766000000003</v>
      </c>
      <c r="F145" s="148">
        <v>134812.73000000001</v>
      </c>
      <c r="G145" s="155">
        <v>52898.75</v>
      </c>
    </row>
    <row r="146" spans="1:7" s="117" customFormat="1" hidden="1" outlineLevel="2" x14ac:dyDescent="0.25">
      <c r="A146" s="159">
        <v>16</v>
      </c>
      <c r="B146" s="160" t="s">
        <v>118</v>
      </c>
      <c r="C146" s="160" t="s">
        <v>464</v>
      </c>
      <c r="D146" s="148">
        <v>11388.98</v>
      </c>
      <c r="E146" s="153">
        <v>4468.8864000000003</v>
      </c>
      <c r="F146" s="148">
        <v>0</v>
      </c>
      <c r="G146" s="155">
        <v>0</v>
      </c>
    </row>
    <row r="147" spans="1:7" s="117" customFormat="1" hidden="1" outlineLevel="2" x14ac:dyDescent="0.25">
      <c r="A147" s="159">
        <v>17</v>
      </c>
      <c r="B147" s="160" t="s">
        <v>118</v>
      </c>
      <c r="C147" s="160" t="s">
        <v>126</v>
      </c>
      <c r="D147" s="148">
        <v>0</v>
      </c>
      <c r="E147" s="153">
        <v>0</v>
      </c>
      <c r="F147" s="148">
        <v>0</v>
      </c>
      <c r="G147" s="155">
        <v>0</v>
      </c>
    </row>
    <row r="148" spans="1:7" s="117" customFormat="1" hidden="1" outlineLevel="2" x14ac:dyDescent="0.25">
      <c r="A148" s="159">
        <v>18</v>
      </c>
      <c r="B148" s="160" t="s">
        <v>118</v>
      </c>
      <c r="C148" s="160" t="s">
        <v>125</v>
      </c>
      <c r="D148" s="148">
        <v>83229.75</v>
      </c>
      <c r="E148" s="153">
        <v>32665.801299999999</v>
      </c>
      <c r="F148" s="148">
        <v>150000</v>
      </c>
      <c r="G148" s="155">
        <v>58864.5</v>
      </c>
    </row>
    <row r="149" spans="1:7" s="117" customFormat="1" hidden="1" outlineLevel="2" x14ac:dyDescent="0.25">
      <c r="A149" s="159">
        <v>19</v>
      </c>
      <c r="B149" s="160" t="s">
        <v>118</v>
      </c>
      <c r="C149" s="160" t="s">
        <v>465</v>
      </c>
      <c r="D149" s="148">
        <v>107221.87</v>
      </c>
      <c r="E149" s="153">
        <v>41715.740700000002</v>
      </c>
      <c r="F149" s="148">
        <v>0</v>
      </c>
      <c r="G149" s="155">
        <v>0</v>
      </c>
    </row>
    <row r="150" spans="1:7" s="117" customFormat="1" hidden="1" outlineLevel="2" x14ac:dyDescent="0.25">
      <c r="A150" s="159">
        <v>20</v>
      </c>
      <c r="B150" s="160" t="s">
        <v>118</v>
      </c>
      <c r="C150" s="160" t="s">
        <v>124</v>
      </c>
      <c r="D150" s="148">
        <v>0</v>
      </c>
      <c r="E150" s="153">
        <v>0</v>
      </c>
      <c r="F150" s="148">
        <v>0</v>
      </c>
      <c r="G150" s="155">
        <v>0</v>
      </c>
    </row>
    <row r="151" spans="1:7" s="117" customFormat="1" hidden="1" outlineLevel="2" x14ac:dyDescent="0.25">
      <c r="A151" s="159">
        <v>21</v>
      </c>
      <c r="B151" s="160" t="s">
        <v>118</v>
      </c>
      <c r="C151" s="160" t="s">
        <v>466</v>
      </c>
      <c r="D151" s="148">
        <v>49930.33</v>
      </c>
      <c r="E151" s="153">
        <v>19592.004300000001</v>
      </c>
      <c r="F151" s="148">
        <v>0</v>
      </c>
      <c r="G151" s="155">
        <v>0</v>
      </c>
    </row>
    <row r="152" spans="1:7" s="117" customFormat="1" hidden="1" outlineLevel="2" x14ac:dyDescent="0.25">
      <c r="A152" s="159">
        <v>22</v>
      </c>
      <c r="B152" s="160" t="s">
        <v>118</v>
      </c>
      <c r="C152" s="160" t="s">
        <v>467</v>
      </c>
      <c r="D152" s="148">
        <v>121169.69</v>
      </c>
      <c r="E152" s="153">
        <v>47545.3966</v>
      </c>
      <c r="F152" s="148">
        <v>0</v>
      </c>
      <c r="G152" s="155">
        <v>0</v>
      </c>
    </row>
    <row r="153" spans="1:7" s="117" customFormat="1" hidden="1" outlineLevel="2" x14ac:dyDescent="0.25">
      <c r="A153" s="159">
        <v>23</v>
      </c>
      <c r="B153" s="160" t="s">
        <v>118</v>
      </c>
      <c r="C153" s="160" t="s">
        <v>418</v>
      </c>
      <c r="D153" s="148">
        <v>60842.69</v>
      </c>
      <c r="E153" s="153">
        <v>23783.002200000003</v>
      </c>
      <c r="F153" s="148">
        <v>0</v>
      </c>
      <c r="G153" s="155">
        <v>0</v>
      </c>
    </row>
    <row r="154" spans="1:7" s="117" customFormat="1" hidden="1" outlineLevel="2" x14ac:dyDescent="0.25">
      <c r="A154" s="159">
        <v>24</v>
      </c>
      <c r="B154" s="160" t="s">
        <v>118</v>
      </c>
      <c r="C154" s="160" t="s">
        <v>468</v>
      </c>
      <c r="D154" s="148">
        <v>0</v>
      </c>
      <c r="E154" s="153">
        <v>0</v>
      </c>
      <c r="F154" s="148">
        <v>0</v>
      </c>
      <c r="G154" s="155">
        <v>0</v>
      </c>
    </row>
    <row r="155" spans="1:7" s="117" customFormat="1" hidden="1" outlineLevel="2" x14ac:dyDescent="0.25">
      <c r="A155" s="159">
        <v>25</v>
      </c>
      <c r="B155" s="160" t="s">
        <v>118</v>
      </c>
      <c r="C155" s="160" t="s">
        <v>123</v>
      </c>
      <c r="D155" s="148">
        <v>318570.54000000004</v>
      </c>
      <c r="E155" s="153">
        <v>125015.24219999999</v>
      </c>
      <c r="F155" s="148">
        <v>905941.59</v>
      </c>
      <c r="G155" s="155">
        <v>355479.6</v>
      </c>
    </row>
    <row r="156" spans="1:7" s="117" customFormat="1" hidden="1" outlineLevel="2" x14ac:dyDescent="0.25">
      <c r="A156" s="159">
        <v>26</v>
      </c>
      <c r="B156" s="160" t="s">
        <v>118</v>
      </c>
      <c r="C156" s="160" t="s">
        <v>122</v>
      </c>
      <c r="D156" s="148">
        <v>55155.61</v>
      </c>
      <c r="E156" s="153">
        <v>21644.426100000001</v>
      </c>
      <c r="F156" s="148">
        <v>301980.53000000003</v>
      </c>
      <c r="G156" s="155">
        <v>118493.20000000001</v>
      </c>
    </row>
    <row r="157" spans="1:7" s="117" customFormat="1" hidden="1" outlineLevel="2" x14ac:dyDescent="0.25">
      <c r="A157" s="159">
        <v>27</v>
      </c>
      <c r="B157" s="160" t="s">
        <v>118</v>
      </c>
      <c r="C157" s="160" t="s">
        <v>121</v>
      </c>
      <c r="D157" s="148">
        <v>46138.31</v>
      </c>
      <c r="E157" s="153">
        <v>18104.068200000002</v>
      </c>
      <c r="F157" s="148">
        <v>0</v>
      </c>
      <c r="G157" s="155">
        <v>0</v>
      </c>
    </row>
    <row r="158" spans="1:7" s="117" customFormat="1" hidden="1" outlineLevel="2" x14ac:dyDescent="0.25">
      <c r="A158" s="159">
        <v>28</v>
      </c>
      <c r="B158" s="160" t="s">
        <v>118</v>
      </c>
      <c r="C158" s="160" t="s">
        <v>373</v>
      </c>
      <c r="D158" s="148">
        <v>485951.38</v>
      </c>
      <c r="E158" s="153">
        <v>190680.95019999999</v>
      </c>
      <c r="F158" s="148">
        <v>0</v>
      </c>
      <c r="G158" s="155">
        <v>0</v>
      </c>
    </row>
    <row r="159" spans="1:7" s="117" customFormat="1" hidden="1" outlineLevel="2" x14ac:dyDescent="0.25">
      <c r="A159" s="159">
        <v>29</v>
      </c>
      <c r="B159" s="160" t="s">
        <v>118</v>
      </c>
      <c r="C159" s="160" t="s">
        <v>420</v>
      </c>
      <c r="D159" s="148">
        <v>111490.52</v>
      </c>
      <c r="E159" s="153">
        <v>44127.948199999999</v>
      </c>
      <c r="F159" s="148">
        <v>0</v>
      </c>
      <c r="G159" s="155">
        <v>0</v>
      </c>
    </row>
    <row r="160" spans="1:7" s="117" customFormat="1" hidden="1" outlineLevel="2" x14ac:dyDescent="0.25">
      <c r="A160" s="159">
        <v>30</v>
      </c>
      <c r="B160" s="160" t="s">
        <v>118</v>
      </c>
      <c r="C160" s="160" t="s">
        <v>120</v>
      </c>
      <c r="D160" s="148">
        <v>175969.43</v>
      </c>
      <c r="E160" s="153">
        <v>68462.667000000001</v>
      </c>
      <c r="F160" s="148">
        <v>0</v>
      </c>
      <c r="G160" s="155">
        <v>0</v>
      </c>
    </row>
    <row r="161" spans="1:7" s="117" customFormat="1" hidden="1" outlineLevel="2" x14ac:dyDescent="0.25">
      <c r="A161" s="159">
        <v>31</v>
      </c>
      <c r="B161" s="160" t="s">
        <v>118</v>
      </c>
      <c r="C161" s="160" t="s">
        <v>119</v>
      </c>
      <c r="D161" s="148">
        <v>0</v>
      </c>
      <c r="E161" s="153">
        <v>0</v>
      </c>
      <c r="F161" s="148">
        <v>0</v>
      </c>
      <c r="G161" s="155">
        <v>0</v>
      </c>
    </row>
    <row r="162" spans="1:7" s="117" customFormat="1" hidden="1" outlineLevel="2" x14ac:dyDescent="0.25">
      <c r="A162" s="159">
        <v>32</v>
      </c>
      <c r="B162" s="160" t="s">
        <v>118</v>
      </c>
      <c r="C162" s="160" t="s">
        <v>117</v>
      </c>
      <c r="D162" s="148">
        <v>0</v>
      </c>
      <c r="E162" s="153">
        <v>0</v>
      </c>
      <c r="F162" s="148">
        <v>0</v>
      </c>
      <c r="G162" s="155">
        <v>0</v>
      </c>
    </row>
    <row r="163" spans="1:7" s="118" customFormat="1" ht="20.25" customHeight="1" outlineLevel="1" collapsed="1" x14ac:dyDescent="0.25">
      <c r="A163" s="157" t="s">
        <v>30</v>
      </c>
      <c r="B163" s="190" t="s">
        <v>116</v>
      </c>
      <c r="C163" s="190"/>
      <c r="D163" s="150">
        <f>_xlfn.AGGREGATE(9,6,D164:D170)</f>
        <v>473607.85</v>
      </c>
      <c r="E163" s="151">
        <f>_xlfn.AGGREGATE(9,6,E164:E170)</f>
        <v>187431.31959999999</v>
      </c>
      <c r="F163" s="150">
        <f>_xlfn.AGGREGATE(9,6,F164:F170)</f>
        <v>3598438.5900000003</v>
      </c>
      <c r="G163" s="158">
        <f>_xlfn.AGGREGATE(9,6,G164:G170)</f>
        <v>1423221.1236</v>
      </c>
    </row>
    <row r="164" spans="1:7" s="117" customFormat="1" ht="18.75" hidden="1" customHeight="1" outlineLevel="2" x14ac:dyDescent="0.25">
      <c r="A164" s="159">
        <v>1</v>
      </c>
      <c r="B164" s="160" t="s">
        <v>112</v>
      </c>
      <c r="C164" s="160" t="s">
        <v>115</v>
      </c>
      <c r="D164" s="148">
        <v>20346.349999999999</v>
      </c>
      <c r="E164" s="153">
        <v>7981.1253999999999</v>
      </c>
      <c r="F164" s="148">
        <v>241201.8</v>
      </c>
      <c r="G164" s="155">
        <v>94598.465800000005</v>
      </c>
    </row>
    <row r="165" spans="1:7" s="117" customFormat="1" hidden="1" outlineLevel="2" x14ac:dyDescent="0.25">
      <c r="A165" s="159">
        <v>2</v>
      </c>
      <c r="B165" s="160" t="s">
        <v>112</v>
      </c>
      <c r="C165" s="160" t="s">
        <v>114</v>
      </c>
      <c r="D165" s="148">
        <v>43247.4</v>
      </c>
      <c r="E165" s="153">
        <v>17002.5213</v>
      </c>
      <c r="F165" s="148">
        <v>419342.80000000005</v>
      </c>
      <c r="G165" s="155">
        <v>164883.8965</v>
      </c>
    </row>
    <row r="166" spans="1:7" s="117" customFormat="1" ht="20.25" hidden="1" customHeight="1" outlineLevel="2" x14ac:dyDescent="0.25">
      <c r="A166" s="159">
        <v>3</v>
      </c>
      <c r="B166" s="160" t="s">
        <v>112</v>
      </c>
      <c r="C166" s="160" t="s">
        <v>113</v>
      </c>
      <c r="D166" s="148">
        <v>70780.13</v>
      </c>
      <c r="E166" s="153">
        <v>27778.074800000002</v>
      </c>
      <c r="F166" s="148">
        <v>547150</v>
      </c>
      <c r="G166" s="155">
        <v>214705.48449999999</v>
      </c>
    </row>
    <row r="167" spans="1:7" s="117" customFormat="1" hidden="1" outlineLevel="2" x14ac:dyDescent="0.25">
      <c r="A167" s="159">
        <v>4</v>
      </c>
      <c r="B167" s="160" t="s">
        <v>112</v>
      </c>
      <c r="C167" s="160" t="s">
        <v>110</v>
      </c>
      <c r="D167" s="148">
        <v>69847.600000000006</v>
      </c>
      <c r="E167" s="153">
        <v>27443.401099999999</v>
      </c>
      <c r="F167" s="148">
        <v>448802.08</v>
      </c>
      <c r="G167" s="155">
        <v>176355.86600000001</v>
      </c>
    </row>
    <row r="168" spans="1:7" s="117" customFormat="1" ht="18" hidden="1" customHeight="1" outlineLevel="2" x14ac:dyDescent="0.25">
      <c r="A168" s="159">
        <v>5</v>
      </c>
      <c r="B168" s="160" t="s">
        <v>112</v>
      </c>
      <c r="C168" s="160" t="s">
        <v>108</v>
      </c>
      <c r="D168" s="148">
        <v>61236.270000000004</v>
      </c>
      <c r="E168" s="153">
        <v>24370.291499999999</v>
      </c>
      <c r="F168" s="148">
        <v>343805</v>
      </c>
      <c r="G168" s="155">
        <v>136796.24300000002</v>
      </c>
    </row>
    <row r="169" spans="1:7" s="117" customFormat="1" ht="18" hidden="1" customHeight="1" outlineLevel="2" x14ac:dyDescent="0.25">
      <c r="A169" s="159">
        <v>6</v>
      </c>
      <c r="B169" s="160" t="s">
        <v>112</v>
      </c>
      <c r="C169" s="160" t="s">
        <v>107</v>
      </c>
      <c r="D169" s="148">
        <v>56544.99</v>
      </c>
      <c r="E169" s="153">
        <v>22515.039400000001</v>
      </c>
      <c r="F169" s="148">
        <v>1116863.02</v>
      </c>
      <c r="G169" s="155">
        <v>444387.55969999998</v>
      </c>
    </row>
    <row r="170" spans="1:7" s="117" customFormat="1" hidden="1" outlineLevel="2" x14ac:dyDescent="0.25">
      <c r="A170" s="159">
        <v>7</v>
      </c>
      <c r="B170" s="160" t="s">
        <v>112</v>
      </c>
      <c r="C170" s="160" t="s">
        <v>105</v>
      </c>
      <c r="D170" s="148">
        <v>151605.10999999999</v>
      </c>
      <c r="E170" s="153">
        <v>60340.866099999999</v>
      </c>
      <c r="F170" s="148">
        <v>481273.89</v>
      </c>
      <c r="G170" s="155">
        <v>191493.60810000001</v>
      </c>
    </row>
    <row r="171" spans="1:7" s="118" customFormat="1" ht="14.25" customHeight="1" outlineLevel="1" collapsed="1" x14ac:dyDescent="0.25">
      <c r="A171" s="157" t="s">
        <v>24</v>
      </c>
      <c r="B171" s="190" t="s">
        <v>111</v>
      </c>
      <c r="C171" s="190"/>
      <c r="D171" s="150">
        <f>_xlfn.AGGREGATE(9,6,D172:D178)</f>
        <v>3965940.75</v>
      </c>
      <c r="E171" s="151">
        <f>_xlfn.AGGREGATE(9,6,E172:E178)</f>
        <v>1558099.4120999998</v>
      </c>
      <c r="F171" s="150">
        <f>_xlfn.AGGREGATE(9,6,F172:F178)</f>
        <v>4926080</v>
      </c>
      <c r="G171" s="158">
        <f>_xlfn.AGGREGATE(9,6,G172:G178)</f>
        <v>1950170.298</v>
      </c>
    </row>
    <row r="172" spans="1:7" s="117" customFormat="1" hidden="1" outlineLevel="2" x14ac:dyDescent="0.25">
      <c r="A172" s="159">
        <v>1</v>
      </c>
      <c r="B172" s="160" t="s">
        <v>106</v>
      </c>
      <c r="C172" s="160" t="s">
        <v>110</v>
      </c>
      <c r="D172" s="148">
        <v>6880.23</v>
      </c>
      <c r="E172" s="153">
        <v>2680.5605</v>
      </c>
      <c r="F172" s="148">
        <v>333520</v>
      </c>
      <c r="G172" s="155">
        <v>129937.7194</v>
      </c>
    </row>
    <row r="173" spans="1:7" s="117" customFormat="1" hidden="1" outlineLevel="2" x14ac:dyDescent="0.25">
      <c r="A173" s="159">
        <v>2</v>
      </c>
      <c r="B173" s="160" t="s">
        <v>106</v>
      </c>
      <c r="C173" s="160" t="s">
        <v>109</v>
      </c>
      <c r="D173" s="148">
        <v>73336.600000000006</v>
      </c>
      <c r="E173" s="153">
        <v>29236.499500000002</v>
      </c>
      <c r="F173" s="148">
        <v>666660</v>
      </c>
      <c r="G173" s="155">
        <v>265310.6802</v>
      </c>
    </row>
    <row r="174" spans="1:7" s="117" customFormat="1" ht="21" hidden="1" customHeight="1" outlineLevel="2" x14ac:dyDescent="0.25">
      <c r="A174" s="159">
        <v>3</v>
      </c>
      <c r="B174" s="160" t="s">
        <v>106</v>
      </c>
      <c r="C174" s="160" t="s">
        <v>108</v>
      </c>
      <c r="D174" s="148">
        <v>186305.55</v>
      </c>
      <c r="E174" s="153">
        <v>74356.559500000003</v>
      </c>
      <c r="F174" s="148">
        <v>933200</v>
      </c>
      <c r="G174" s="155">
        <v>372024.84600000002</v>
      </c>
    </row>
    <row r="175" spans="1:7" s="117" customFormat="1" ht="21.75" hidden="1" customHeight="1" outlineLevel="2" x14ac:dyDescent="0.25">
      <c r="A175" s="159">
        <v>4</v>
      </c>
      <c r="B175" s="160" t="s">
        <v>106</v>
      </c>
      <c r="C175" s="160" t="s">
        <v>107</v>
      </c>
      <c r="D175" s="148">
        <v>386805</v>
      </c>
      <c r="E175" s="153">
        <v>152054.3627</v>
      </c>
      <c r="F175" s="148">
        <v>1332120</v>
      </c>
      <c r="G175" s="155">
        <v>523796.24459999998</v>
      </c>
    </row>
    <row r="176" spans="1:7" s="117" customFormat="1" hidden="1" outlineLevel="2" x14ac:dyDescent="0.25">
      <c r="A176" s="159">
        <v>5</v>
      </c>
      <c r="B176" s="160" t="s">
        <v>106</v>
      </c>
      <c r="C176" s="160" t="s">
        <v>105</v>
      </c>
      <c r="D176" s="148">
        <v>700557.6399999999</v>
      </c>
      <c r="E176" s="153">
        <v>278178.98439999996</v>
      </c>
      <c r="F176" s="148">
        <v>1660580</v>
      </c>
      <c r="G176" s="155">
        <v>659100.80779999995</v>
      </c>
    </row>
    <row r="177" spans="1:7" s="117" customFormat="1" hidden="1" outlineLevel="2" x14ac:dyDescent="0.25">
      <c r="A177" s="159">
        <v>6</v>
      </c>
      <c r="B177" s="160" t="s">
        <v>106</v>
      </c>
      <c r="C177" s="160" t="s">
        <v>421</v>
      </c>
      <c r="D177" s="148">
        <v>2482153.83</v>
      </c>
      <c r="E177" s="153">
        <v>969949.94550000003</v>
      </c>
      <c r="F177" s="148">
        <v>0</v>
      </c>
      <c r="G177" s="155">
        <v>0</v>
      </c>
    </row>
    <row r="178" spans="1:7" s="117" customFormat="1" ht="27" hidden="1" outlineLevel="2" x14ac:dyDescent="0.25">
      <c r="A178" s="159">
        <v>7</v>
      </c>
      <c r="B178" s="160" t="s">
        <v>106</v>
      </c>
      <c r="C178" s="160" t="s">
        <v>458</v>
      </c>
      <c r="D178" s="148">
        <v>129901.9</v>
      </c>
      <c r="E178" s="153">
        <v>51642.5</v>
      </c>
      <c r="F178" s="148">
        <v>0</v>
      </c>
      <c r="G178" s="155">
        <v>0</v>
      </c>
    </row>
    <row r="179" spans="1:7" s="118" customFormat="1" ht="23.25" customHeight="1" outlineLevel="1" collapsed="1" x14ac:dyDescent="0.25">
      <c r="A179" s="157" t="s">
        <v>20</v>
      </c>
      <c r="B179" s="190" t="s">
        <v>104</v>
      </c>
      <c r="C179" s="190"/>
      <c r="D179" s="150">
        <f>_xlfn.AGGREGATE(9,6,D180:D203)</f>
        <v>40788038.789999999</v>
      </c>
      <c r="E179" s="151">
        <f>_xlfn.AGGREGATE(9,6,E180:E203)</f>
        <v>16000450.955500001</v>
      </c>
      <c r="F179" s="150">
        <f>_xlfn.AGGREGATE(9,6,F180:F203)</f>
        <v>52227994.809999987</v>
      </c>
      <c r="G179" s="158">
        <f>_xlfn.AGGREGATE(9,6,G180:G203)</f>
        <v>20477578.490200002</v>
      </c>
    </row>
    <row r="180" spans="1:7" s="117" customFormat="1" ht="21.75" hidden="1" customHeight="1" outlineLevel="2" x14ac:dyDescent="0.25">
      <c r="A180" s="159">
        <v>1</v>
      </c>
      <c r="B180" s="160" t="s">
        <v>93</v>
      </c>
      <c r="C180" s="160" t="s">
        <v>103</v>
      </c>
      <c r="D180" s="148">
        <v>515886.93</v>
      </c>
      <c r="E180" s="153">
        <v>205443.32</v>
      </c>
      <c r="F180" s="148">
        <v>1099479.67</v>
      </c>
      <c r="G180" s="155">
        <v>437482.65650000004</v>
      </c>
    </row>
    <row r="181" spans="1:7" s="117" customFormat="1" hidden="1" outlineLevel="2" x14ac:dyDescent="0.25">
      <c r="A181" s="159">
        <v>2</v>
      </c>
      <c r="B181" s="160" t="s">
        <v>93</v>
      </c>
      <c r="C181" s="160" t="s">
        <v>102</v>
      </c>
      <c r="D181" s="148">
        <v>610644.92999999993</v>
      </c>
      <c r="E181" s="153">
        <v>243179.10460000002</v>
      </c>
      <c r="F181" s="148">
        <v>1301429.96</v>
      </c>
      <c r="G181" s="155">
        <v>517838.62109999999</v>
      </c>
    </row>
    <row r="182" spans="1:7" s="117" customFormat="1" hidden="1" outlineLevel="2" x14ac:dyDescent="0.25">
      <c r="A182" s="159">
        <v>3</v>
      </c>
      <c r="B182" s="160" t="s">
        <v>93</v>
      </c>
      <c r="C182" s="160" t="s">
        <v>101</v>
      </c>
      <c r="D182" s="148">
        <v>279351.05000000005</v>
      </c>
      <c r="E182" s="153">
        <v>111246.87179999999</v>
      </c>
      <c r="F182" s="148">
        <v>595364.37</v>
      </c>
      <c r="G182" s="155">
        <v>236895.3181</v>
      </c>
    </row>
    <row r="183" spans="1:7" s="117" customFormat="1" ht="21" hidden="1" customHeight="1" outlineLevel="2" x14ac:dyDescent="0.25">
      <c r="A183" s="159">
        <v>4</v>
      </c>
      <c r="B183" s="160" t="s">
        <v>93</v>
      </c>
      <c r="C183" s="160" t="s">
        <v>100</v>
      </c>
      <c r="D183" s="148">
        <v>627408.94999999995</v>
      </c>
      <c r="E183" s="153">
        <v>249799.88809999998</v>
      </c>
      <c r="F183" s="148">
        <v>2466333.0699999998</v>
      </c>
      <c r="G183" s="155">
        <v>981339.33159999992</v>
      </c>
    </row>
    <row r="184" spans="1:7" s="117" customFormat="1" ht="20.25" hidden="1" customHeight="1" outlineLevel="2" x14ac:dyDescent="0.25">
      <c r="A184" s="159">
        <v>5</v>
      </c>
      <c r="B184" s="160" t="s">
        <v>93</v>
      </c>
      <c r="C184" s="160" t="s">
        <v>99</v>
      </c>
      <c r="D184" s="148">
        <v>474797.70999999996</v>
      </c>
      <c r="E184" s="153">
        <v>189038.06410000002</v>
      </c>
      <c r="F184" s="148">
        <v>1795152.25</v>
      </c>
      <c r="G184" s="155">
        <v>714280.45570000005</v>
      </c>
    </row>
    <row r="185" spans="1:7" s="117" customFormat="1" ht="27" hidden="1" outlineLevel="2" x14ac:dyDescent="0.25">
      <c r="A185" s="159">
        <v>6</v>
      </c>
      <c r="B185" s="160" t="s">
        <v>93</v>
      </c>
      <c r="C185" s="160" t="s">
        <v>98</v>
      </c>
      <c r="D185" s="148">
        <v>988445.8600000001</v>
      </c>
      <c r="E185" s="153">
        <v>392271.02899999998</v>
      </c>
      <c r="F185" s="148">
        <v>2129397.42</v>
      </c>
      <c r="G185" s="155">
        <v>845243.05050000001</v>
      </c>
    </row>
    <row r="186" spans="1:7" s="5" customFormat="1" ht="27" hidden="1" outlineLevel="2" x14ac:dyDescent="0.25">
      <c r="A186" s="159">
        <v>7</v>
      </c>
      <c r="B186" s="160" t="s">
        <v>87</v>
      </c>
      <c r="C186" s="160" t="s">
        <v>97</v>
      </c>
      <c r="D186" s="148">
        <v>5341086.8800000008</v>
      </c>
      <c r="E186" s="153">
        <v>2094002.8847999999</v>
      </c>
      <c r="F186" s="148">
        <v>8405721.5899999999</v>
      </c>
      <c r="G186" s="155">
        <v>3295033.6064999998</v>
      </c>
    </row>
    <row r="187" spans="1:7" s="5" customFormat="1" ht="27" hidden="1" outlineLevel="2" x14ac:dyDescent="0.25">
      <c r="A187" s="159">
        <v>8</v>
      </c>
      <c r="B187" s="160" t="s">
        <v>93</v>
      </c>
      <c r="C187" s="160" t="s">
        <v>96</v>
      </c>
      <c r="D187" s="148">
        <v>720075.7</v>
      </c>
      <c r="E187" s="153">
        <v>286923.26140000002</v>
      </c>
      <c r="F187" s="148">
        <v>1480345.44</v>
      </c>
      <c r="G187" s="155">
        <v>590124.50520000001</v>
      </c>
    </row>
    <row r="188" spans="1:7" s="5" customFormat="1" hidden="1" outlineLevel="2" x14ac:dyDescent="0.25">
      <c r="A188" s="159">
        <v>9</v>
      </c>
      <c r="B188" s="160" t="s">
        <v>93</v>
      </c>
      <c r="C188" s="160" t="s">
        <v>95</v>
      </c>
      <c r="D188" s="148">
        <v>678576.85000000009</v>
      </c>
      <c r="E188" s="153">
        <v>270211.73509999999</v>
      </c>
      <c r="F188" s="148">
        <v>1427055.31</v>
      </c>
      <c r="G188" s="155">
        <v>567824.91299999994</v>
      </c>
    </row>
    <row r="189" spans="1:7" s="5" customFormat="1" hidden="1" outlineLevel="2" x14ac:dyDescent="0.25">
      <c r="A189" s="159">
        <v>10</v>
      </c>
      <c r="B189" s="160" t="s">
        <v>93</v>
      </c>
      <c r="C189" s="160" t="s">
        <v>94</v>
      </c>
      <c r="D189" s="148">
        <v>301127.57</v>
      </c>
      <c r="E189" s="153">
        <v>119932.4887</v>
      </c>
      <c r="F189" s="148">
        <v>1078801.7</v>
      </c>
      <c r="G189" s="155">
        <v>429361.21539999999</v>
      </c>
    </row>
    <row r="190" spans="1:7" s="5" customFormat="1" ht="27" hidden="1" outlineLevel="2" x14ac:dyDescent="0.25">
      <c r="A190" s="159">
        <v>11</v>
      </c>
      <c r="B190" s="160" t="s">
        <v>87</v>
      </c>
      <c r="C190" s="160" t="s">
        <v>314</v>
      </c>
      <c r="D190" s="148">
        <v>4202954.71</v>
      </c>
      <c r="E190" s="153">
        <v>1637645.5441999999</v>
      </c>
      <c r="F190" s="148">
        <v>3792573.23</v>
      </c>
      <c r="G190" s="155">
        <v>1477741.1625000001</v>
      </c>
    </row>
    <row r="191" spans="1:7" s="5" customFormat="1" hidden="1" outlineLevel="2" x14ac:dyDescent="0.25">
      <c r="A191" s="159">
        <v>12</v>
      </c>
      <c r="B191" s="160" t="s">
        <v>93</v>
      </c>
      <c r="C191" s="160" t="s">
        <v>320</v>
      </c>
      <c r="D191" s="148">
        <v>556890.37</v>
      </c>
      <c r="E191" s="153">
        <v>216962.00229999999</v>
      </c>
      <c r="F191" s="148">
        <v>1191147.31</v>
      </c>
      <c r="G191" s="155">
        <v>464064.9045</v>
      </c>
    </row>
    <row r="192" spans="1:7" s="5" customFormat="1" hidden="1" outlineLevel="2" x14ac:dyDescent="0.25">
      <c r="A192" s="159">
        <v>13</v>
      </c>
      <c r="B192" s="160" t="s">
        <v>93</v>
      </c>
      <c r="C192" s="160" t="s">
        <v>425</v>
      </c>
      <c r="D192" s="148">
        <v>918276.41999999993</v>
      </c>
      <c r="E192" s="153">
        <v>357756.40659999999</v>
      </c>
      <c r="F192" s="148">
        <v>2129527.2199999997</v>
      </c>
      <c r="G192" s="155">
        <v>829652.92180000001</v>
      </c>
    </row>
    <row r="193" spans="1:8" s="5" customFormat="1" ht="19.5" hidden="1" customHeight="1" outlineLevel="2" x14ac:dyDescent="0.25">
      <c r="A193" s="159">
        <v>14</v>
      </c>
      <c r="B193" s="160" t="s">
        <v>93</v>
      </c>
      <c r="C193" s="160" t="s">
        <v>321</v>
      </c>
      <c r="D193" s="148">
        <v>1618761.56</v>
      </c>
      <c r="E193" s="153">
        <v>630661.80920000002</v>
      </c>
      <c r="F193" s="148">
        <v>4240219.1400000006</v>
      </c>
      <c r="G193" s="155">
        <v>1651967.7069999999</v>
      </c>
    </row>
    <row r="194" spans="1:8" s="5" customFormat="1" ht="27" hidden="1" outlineLevel="2" x14ac:dyDescent="0.25">
      <c r="A194" s="159">
        <v>15</v>
      </c>
      <c r="B194" s="160" t="s">
        <v>87</v>
      </c>
      <c r="C194" s="160" t="s">
        <v>92</v>
      </c>
      <c r="D194" s="148">
        <v>4884517.25</v>
      </c>
      <c r="E194" s="153">
        <v>1902981.9304</v>
      </c>
      <c r="F194" s="148">
        <v>0</v>
      </c>
      <c r="G194" s="155">
        <v>0</v>
      </c>
    </row>
    <row r="195" spans="1:8" s="5" customFormat="1" ht="27" hidden="1" outlineLevel="2" x14ac:dyDescent="0.25">
      <c r="A195" s="159">
        <v>16</v>
      </c>
      <c r="B195" s="160" t="s">
        <v>87</v>
      </c>
      <c r="C195" s="160" t="s">
        <v>423</v>
      </c>
      <c r="D195" s="148">
        <v>1874592.2799999998</v>
      </c>
      <c r="E195" s="153">
        <v>730293.97970000003</v>
      </c>
      <c r="F195" s="148">
        <v>0</v>
      </c>
      <c r="G195" s="155">
        <v>0</v>
      </c>
    </row>
    <row r="196" spans="1:8" s="5" customFormat="1" hidden="1" outlineLevel="2" x14ac:dyDescent="0.25">
      <c r="A196" s="159">
        <v>17</v>
      </c>
      <c r="B196" s="160" t="s">
        <v>87</v>
      </c>
      <c r="C196" s="160" t="s">
        <v>91</v>
      </c>
      <c r="D196" s="148">
        <v>3404069.54</v>
      </c>
      <c r="E196" s="153">
        <v>1326210.2871999999</v>
      </c>
      <c r="F196" s="148">
        <v>7500000</v>
      </c>
      <c r="G196" s="155">
        <v>2921962.5</v>
      </c>
    </row>
    <row r="197" spans="1:8" s="5" customFormat="1" hidden="1" outlineLevel="2" x14ac:dyDescent="0.25">
      <c r="A197" s="159">
        <v>18</v>
      </c>
      <c r="B197" s="160" t="s">
        <v>87</v>
      </c>
      <c r="C197" s="160" t="s">
        <v>90</v>
      </c>
      <c r="D197" s="148">
        <v>1721605.5899999999</v>
      </c>
      <c r="E197" s="153">
        <v>670729.66779999994</v>
      </c>
      <c r="F197" s="148">
        <v>3333333.34</v>
      </c>
      <c r="G197" s="155">
        <v>1298650.0025999998</v>
      </c>
    </row>
    <row r="198" spans="1:8" s="5" customFormat="1" hidden="1" outlineLevel="2" x14ac:dyDescent="0.25">
      <c r="A198" s="159">
        <v>19</v>
      </c>
      <c r="B198" s="160" t="s">
        <v>87</v>
      </c>
      <c r="C198" s="160" t="s">
        <v>89</v>
      </c>
      <c r="D198" s="148">
        <v>2543145.65</v>
      </c>
      <c r="E198" s="153">
        <v>990927.03399999999</v>
      </c>
      <c r="F198" s="148">
        <v>4166666.66</v>
      </c>
      <c r="G198" s="155">
        <v>1623520.8307</v>
      </c>
    </row>
    <row r="199" spans="1:8" s="5" customFormat="1" hidden="1" outlineLevel="2" x14ac:dyDescent="0.25">
      <c r="A199" s="159">
        <v>20</v>
      </c>
      <c r="B199" s="160" t="s">
        <v>87</v>
      </c>
      <c r="C199" s="160" t="s">
        <v>88</v>
      </c>
      <c r="D199" s="148">
        <v>1589014.01</v>
      </c>
      <c r="E199" s="153">
        <v>618728.24610000011</v>
      </c>
      <c r="F199" s="148">
        <v>3278261.4699999997</v>
      </c>
      <c r="G199" s="155">
        <v>1276417.0764000001</v>
      </c>
    </row>
    <row r="200" spans="1:8" s="5" customFormat="1" hidden="1" outlineLevel="2" x14ac:dyDescent="0.25">
      <c r="A200" s="159">
        <v>21</v>
      </c>
      <c r="B200" s="160" t="s">
        <v>87</v>
      </c>
      <c r="C200" s="160" t="s">
        <v>86</v>
      </c>
      <c r="D200" s="148">
        <v>396100.02</v>
      </c>
      <c r="E200" s="153">
        <v>154232.91940000001</v>
      </c>
      <c r="F200" s="148">
        <v>817185.65999999992</v>
      </c>
      <c r="G200" s="155">
        <v>318177.71110000001</v>
      </c>
    </row>
    <row r="201" spans="1:8" s="5" customFormat="1" ht="27" hidden="1" outlineLevel="2" x14ac:dyDescent="0.25">
      <c r="A201" s="159">
        <v>22</v>
      </c>
      <c r="B201" s="160" t="s">
        <v>87</v>
      </c>
      <c r="C201" s="160" t="s">
        <v>422</v>
      </c>
      <c r="D201" s="148">
        <v>6363111.7800000003</v>
      </c>
      <c r="E201" s="153">
        <v>2532364.7759999996</v>
      </c>
      <c r="F201" s="148">
        <v>0</v>
      </c>
      <c r="G201" s="155">
        <v>0</v>
      </c>
    </row>
    <row r="202" spans="1:8" s="5" customFormat="1" hidden="1" outlineLevel="2" x14ac:dyDescent="0.25">
      <c r="A202" s="159">
        <v>23</v>
      </c>
      <c r="B202" s="160" t="s">
        <v>87</v>
      </c>
      <c r="C202" s="160" t="s">
        <v>426</v>
      </c>
      <c r="D202" s="148">
        <v>131518.14000000001</v>
      </c>
      <c r="E202" s="153">
        <v>51029.036800000002</v>
      </c>
      <c r="F202" s="148">
        <v>0</v>
      </c>
      <c r="G202" s="155">
        <v>0</v>
      </c>
    </row>
    <row r="203" spans="1:8" s="5" customFormat="1" ht="27" hidden="1" outlineLevel="2" x14ac:dyDescent="0.25">
      <c r="A203" s="159">
        <v>24</v>
      </c>
      <c r="B203" s="160" t="s">
        <v>87</v>
      </c>
      <c r="C203" s="160" t="s">
        <v>427</v>
      </c>
      <c r="D203" s="148">
        <v>46079.040000000001</v>
      </c>
      <c r="E203" s="153">
        <v>17878.6682</v>
      </c>
      <c r="F203" s="148">
        <v>0</v>
      </c>
      <c r="G203" s="155">
        <v>0</v>
      </c>
    </row>
    <row r="204" spans="1:8" s="11" customFormat="1" ht="19.5" customHeight="1" outlineLevel="1" collapsed="1" x14ac:dyDescent="0.25">
      <c r="A204" s="157" t="s">
        <v>85</v>
      </c>
      <c r="B204" s="190" t="s">
        <v>84</v>
      </c>
      <c r="C204" s="190"/>
      <c r="D204" s="150">
        <f>_xlfn.AGGREGATE(9,6,D205:D206)</f>
        <v>13625435.66</v>
      </c>
      <c r="E204" s="151">
        <f>_xlfn.AGGREGATE(9,6,E205:E206)</f>
        <v>5354126.7719999999</v>
      </c>
      <c r="F204" s="150">
        <f>_xlfn.AGGREGATE(9,6,F205:F206)</f>
        <v>153368119.76000002</v>
      </c>
      <c r="G204" s="158">
        <f>_xlfn.AGGREGATE(9,6,G205:G206)</f>
        <v>60249476.695</v>
      </c>
    </row>
    <row r="205" spans="1:8" s="5" customFormat="1" ht="20.25" hidden="1" customHeight="1" outlineLevel="2" x14ac:dyDescent="0.25">
      <c r="A205" s="159">
        <v>1</v>
      </c>
      <c r="B205" s="160" t="s">
        <v>83</v>
      </c>
      <c r="C205" s="160" t="s">
        <v>82</v>
      </c>
      <c r="D205" s="148">
        <v>10069047.560000001</v>
      </c>
      <c r="E205" s="153">
        <v>3959955.4239499997</v>
      </c>
      <c r="F205" s="148">
        <v>153368119.76000002</v>
      </c>
      <c r="G205" s="155">
        <v>60249476.695</v>
      </c>
    </row>
    <row r="206" spans="1:8" s="5" customFormat="1" ht="20.25" hidden="1" customHeight="1" outlineLevel="2" x14ac:dyDescent="0.25">
      <c r="A206" s="159">
        <v>2</v>
      </c>
      <c r="B206" s="160" t="s">
        <v>83</v>
      </c>
      <c r="C206" s="160" t="s">
        <v>82</v>
      </c>
      <c r="D206" s="148">
        <v>3556388.1</v>
      </c>
      <c r="E206" s="153">
        <v>1394171.3480500001</v>
      </c>
      <c r="F206" s="148">
        <v>0</v>
      </c>
      <c r="G206" s="155">
        <v>0</v>
      </c>
    </row>
    <row r="207" spans="1:8" s="11" customFormat="1" ht="21.75" customHeight="1" outlineLevel="1" collapsed="1" x14ac:dyDescent="0.25">
      <c r="A207" s="157" t="s">
        <v>81</v>
      </c>
      <c r="B207" s="190" t="s">
        <v>80</v>
      </c>
      <c r="C207" s="190"/>
      <c r="D207" s="150">
        <f>_xlfn.AGGREGATE(9,6,D208:D209)</f>
        <v>2333629.4500000002</v>
      </c>
      <c r="E207" s="151">
        <f>_xlfn.AGGREGATE(9,6,E208:E209)</f>
        <v>918469.39339999994</v>
      </c>
      <c r="F207" s="150">
        <f>_xlfn.AGGREGATE(9,6,F208:F209)</f>
        <v>0</v>
      </c>
      <c r="G207" s="158">
        <f>_xlfn.AGGREGATE(9,6,G208:G209)</f>
        <v>0</v>
      </c>
      <c r="H207" s="5"/>
    </row>
    <row r="208" spans="1:8" s="5" customFormat="1" hidden="1" outlineLevel="2" x14ac:dyDescent="0.25">
      <c r="A208" s="159">
        <v>1</v>
      </c>
      <c r="B208" s="160" t="s">
        <v>78</v>
      </c>
      <c r="C208" s="160" t="s">
        <v>79</v>
      </c>
      <c r="D208" s="148">
        <v>1041441.09</v>
      </c>
      <c r="E208" s="153">
        <v>405974.56640000001</v>
      </c>
      <c r="F208" s="148">
        <v>0</v>
      </c>
      <c r="G208" s="155">
        <v>0</v>
      </c>
    </row>
    <row r="209" spans="1:7" s="5" customFormat="1" hidden="1" outlineLevel="2" x14ac:dyDescent="0.25">
      <c r="A209" s="159">
        <v>2</v>
      </c>
      <c r="B209" s="160" t="s">
        <v>78</v>
      </c>
      <c r="C209" s="160" t="s">
        <v>77</v>
      </c>
      <c r="D209" s="148">
        <v>1292188.3600000001</v>
      </c>
      <c r="E209" s="153">
        <v>512494.82699999999</v>
      </c>
      <c r="F209" s="148">
        <v>0</v>
      </c>
      <c r="G209" s="155">
        <v>0</v>
      </c>
    </row>
    <row r="210" spans="1:7" s="11" customFormat="1" ht="30" customHeight="1" outlineLevel="1" collapsed="1" x14ac:dyDescent="0.25">
      <c r="A210" s="157" t="s">
        <v>76</v>
      </c>
      <c r="B210" s="190" t="s">
        <v>75</v>
      </c>
      <c r="C210" s="190"/>
      <c r="D210" s="150">
        <f>_xlfn.AGGREGATE(9,6,D211:D213)</f>
        <v>7663420.79</v>
      </c>
      <c r="E210" s="151">
        <f>_xlfn.AGGREGATE(9,6,E211:E213)</f>
        <v>2992075.2737999996</v>
      </c>
      <c r="F210" s="150">
        <f>_xlfn.AGGREGATE(9,6,F211:F213)</f>
        <v>2866735.2199999997</v>
      </c>
      <c r="G210" s="158">
        <f>_xlfn.AGGREGATE(9,6,G211:G213)</f>
        <v>1134437.5888999999</v>
      </c>
    </row>
    <row r="211" spans="1:7" s="5" customFormat="1" hidden="1" outlineLevel="2" x14ac:dyDescent="0.25">
      <c r="A211" s="10">
        <v>1</v>
      </c>
      <c r="B211" s="152" t="s">
        <v>72</v>
      </c>
      <c r="C211" s="152" t="s">
        <v>74</v>
      </c>
      <c r="D211" s="148">
        <v>445087.44999999995</v>
      </c>
      <c r="E211" s="153">
        <v>176177.37109999999</v>
      </c>
      <c r="F211" s="148">
        <v>2866735.2199999997</v>
      </c>
      <c r="G211" s="155">
        <v>1134437.5888999999</v>
      </c>
    </row>
    <row r="212" spans="1:7" s="5" customFormat="1" hidden="1" outlineLevel="2" x14ac:dyDescent="0.25">
      <c r="A212" s="10">
        <v>2</v>
      </c>
      <c r="B212" s="152" t="s">
        <v>72</v>
      </c>
      <c r="C212" s="152" t="s">
        <v>73</v>
      </c>
      <c r="D212" s="148">
        <v>813333.34</v>
      </c>
      <c r="E212" s="153">
        <v>320542.8027</v>
      </c>
      <c r="F212" s="148">
        <v>0</v>
      </c>
      <c r="G212" s="155">
        <v>0</v>
      </c>
    </row>
    <row r="213" spans="1:7" s="5" customFormat="1" ht="19.5" hidden="1" customHeight="1" outlineLevel="2" x14ac:dyDescent="0.25">
      <c r="A213" s="10">
        <v>3</v>
      </c>
      <c r="B213" s="152" t="s">
        <v>72</v>
      </c>
      <c r="C213" s="152" t="s">
        <v>71</v>
      </c>
      <c r="D213" s="148">
        <v>6405000</v>
      </c>
      <c r="E213" s="153">
        <v>2495355.0999999996</v>
      </c>
      <c r="F213" s="148">
        <v>0</v>
      </c>
      <c r="G213" s="155">
        <v>0</v>
      </c>
    </row>
    <row r="214" spans="1:7" s="8" customFormat="1" ht="14.25" x14ac:dyDescent="0.25">
      <c r="A214" s="154"/>
      <c r="B214" s="191" t="s">
        <v>70</v>
      </c>
      <c r="C214" s="191"/>
      <c r="D214" s="146">
        <f>D216+D239+D243+D250+D254+D258+D260</f>
        <v>22275839.439999998</v>
      </c>
      <c r="E214" s="147">
        <f>E216+E239+E243+E250+E254+E258+E260</f>
        <v>8761400.4300999995</v>
      </c>
      <c r="F214" s="146">
        <f>F216+F239+F243+F250+F254+F258+F260</f>
        <v>94309110.679999977</v>
      </c>
      <c r="G214" s="156">
        <f>G216+G239+G243+G250+G254+G258+G260</f>
        <v>37335434.667100005</v>
      </c>
    </row>
    <row r="215" spans="1:7" s="5" customFormat="1" outlineLevel="1" x14ac:dyDescent="0.25">
      <c r="A215" s="10"/>
      <c r="B215" s="192" t="s">
        <v>15</v>
      </c>
      <c r="C215" s="192"/>
      <c r="D215" s="148"/>
      <c r="E215" s="149"/>
      <c r="F215" s="148"/>
      <c r="G215" s="155"/>
    </row>
    <row r="216" spans="1:7" s="11" customFormat="1" ht="21" customHeight="1" outlineLevel="1" collapsed="1" x14ac:dyDescent="0.25">
      <c r="A216" s="157" t="s">
        <v>14</v>
      </c>
      <c r="B216" s="188" t="s">
        <v>69</v>
      </c>
      <c r="C216" s="188"/>
      <c r="D216" s="150">
        <f>_xlfn.AGGREGATE(9,6,D217:D238)</f>
        <v>6222565.71</v>
      </c>
      <c r="E216" s="151">
        <f>_xlfn.AGGREGATE(9,6,E217:E238)</f>
        <v>2434329.6807999997</v>
      </c>
      <c r="F216" s="150">
        <f>_xlfn.AGGREGATE(9,6,F217:F238)</f>
        <v>32227740.579999998</v>
      </c>
      <c r="G216" s="158">
        <f>_xlfn.AGGREGATE(9,6,G217:G238)</f>
        <v>12645184.119200001</v>
      </c>
    </row>
    <row r="217" spans="1:7" s="5" customFormat="1" ht="27" hidden="1" outlineLevel="2" x14ac:dyDescent="0.25">
      <c r="A217" s="159">
        <v>1</v>
      </c>
      <c r="B217" s="160" t="s">
        <v>47</v>
      </c>
      <c r="C217" s="160" t="s">
        <v>68</v>
      </c>
      <c r="D217" s="148">
        <v>48820.03</v>
      </c>
      <c r="E217" s="153">
        <v>19239.494500000001</v>
      </c>
      <c r="F217" s="148">
        <v>473290.44</v>
      </c>
      <c r="G217" s="155">
        <v>186553.06280000001</v>
      </c>
    </row>
    <row r="218" spans="1:7" s="5" customFormat="1" ht="27" hidden="1" outlineLevel="2" x14ac:dyDescent="0.25">
      <c r="A218" s="159">
        <v>2</v>
      </c>
      <c r="B218" s="160" t="s">
        <v>47</v>
      </c>
      <c r="C218" s="160" t="s">
        <v>67</v>
      </c>
      <c r="D218" s="148">
        <v>25222.43</v>
      </c>
      <c r="E218" s="153">
        <v>9940.3267000000014</v>
      </c>
      <c r="F218" s="148">
        <v>188669.31</v>
      </c>
      <c r="G218" s="155">
        <v>74366.254400000005</v>
      </c>
    </row>
    <row r="219" spans="1:7" s="5" customFormat="1" hidden="1" outlineLevel="2" x14ac:dyDescent="0.25">
      <c r="A219" s="159">
        <v>3</v>
      </c>
      <c r="B219" s="160" t="s">
        <v>47</v>
      </c>
      <c r="C219" s="160" t="s">
        <v>66</v>
      </c>
      <c r="D219" s="148">
        <v>54717.130000000005</v>
      </c>
      <c r="E219" s="153">
        <v>21563.756099999999</v>
      </c>
      <c r="F219" s="148">
        <v>493774.53</v>
      </c>
      <c r="G219" s="155">
        <v>194627.1084</v>
      </c>
    </row>
    <row r="220" spans="1:7" s="5" customFormat="1" hidden="1" outlineLevel="2" x14ac:dyDescent="0.25">
      <c r="A220" s="159">
        <v>4</v>
      </c>
      <c r="B220" s="160" t="s">
        <v>47</v>
      </c>
      <c r="C220" s="160" t="s">
        <v>65</v>
      </c>
      <c r="D220" s="148">
        <v>24524.54</v>
      </c>
      <c r="E220" s="153">
        <v>9665.4226999999992</v>
      </c>
      <c r="F220" s="148">
        <v>164470.84</v>
      </c>
      <c r="G220" s="155">
        <v>64828.14</v>
      </c>
    </row>
    <row r="221" spans="1:7" s="5" customFormat="1" ht="27" hidden="1" outlineLevel="2" x14ac:dyDescent="0.25">
      <c r="A221" s="159">
        <v>5</v>
      </c>
      <c r="B221" s="160" t="s">
        <v>47</v>
      </c>
      <c r="C221" s="160" t="s">
        <v>64</v>
      </c>
      <c r="D221" s="148">
        <v>10653.3</v>
      </c>
      <c r="E221" s="153">
        <v>4198.4655000000002</v>
      </c>
      <c r="F221" s="148">
        <v>89483.170000000013</v>
      </c>
      <c r="G221" s="155">
        <v>35270.854999999996</v>
      </c>
    </row>
    <row r="222" spans="1:7" s="5" customFormat="1" ht="27" hidden="1" outlineLevel="2" x14ac:dyDescent="0.25">
      <c r="A222" s="159">
        <v>6</v>
      </c>
      <c r="B222" s="160" t="s">
        <v>47</v>
      </c>
      <c r="C222" s="160" t="s">
        <v>63</v>
      </c>
      <c r="D222" s="148">
        <v>47084.619999999995</v>
      </c>
      <c r="E222" s="153">
        <v>18556.345099999999</v>
      </c>
      <c r="F222" s="148">
        <v>353620.19</v>
      </c>
      <c r="G222" s="155">
        <v>139383.60940000002</v>
      </c>
    </row>
    <row r="223" spans="1:7" s="5" customFormat="1" ht="27" hidden="1" outlineLevel="2" x14ac:dyDescent="0.25">
      <c r="A223" s="159">
        <v>7</v>
      </c>
      <c r="B223" s="160" t="s">
        <v>47</v>
      </c>
      <c r="C223" s="160" t="s">
        <v>62</v>
      </c>
      <c r="D223" s="148">
        <v>85011.23</v>
      </c>
      <c r="E223" s="153">
        <v>33504.148499999996</v>
      </c>
      <c r="F223" s="148">
        <v>546127.54</v>
      </c>
      <c r="G223" s="155">
        <v>215262.66999999998</v>
      </c>
    </row>
    <row r="224" spans="1:7" s="5" customFormat="1" ht="27" hidden="1" outlineLevel="2" x14ac:dyDescent="0.25">
      <c r="A224" s="159">
        <v>8</v>
      </c>
      <c r="B224" s="160" t="s">
        <v>47</v>
      </c>
      <c r="C224" s="160" t="s">
        <v>61</v>
      </c>
      <c r="D224" s="148">
        <v>61953.29</v>
      </c>
      <c r="E224" s="153">
        <v>24338.535</v>
      </c>
      <c r="F224" s="148">
        <v>3162900.83</v>
      </c>
      <c r="G224" s="155">
        <v>1246695</v>
      </c>
    </row>
    <row r="225" spans="1:7" s="5" customFormat="1" ht="27" hidden="1" outlineLevel="2" x14ac:dyDescent="0.25">
      <c r="A225" s="159">
        <v>9</v>
      </c>
      <c r="B225" s="160" t="s">
        <v>47</v>
      </c>
      <c r="C225" s="160" t="s">
        <v>60</v>
      </c>
      <c r="D225" s="148">
        <v>160938.63</v>
      </c>
      <c r="E225" s="153">
        <v>63415.371200000001</v>
      </c>
      <c r="F225" s="148">
        <v>3529836.2800000003</v>
      </c>
      <c r="G225" s="155">
        <v>1391326.9793</v>
      </c>
    </row>
    <row r="226" spans="1:7" s="5" customFormat="1" hidden="1" outlineLevel="2" x14ac:dyDescent="0.25">
      <c r="A226" s="159">
        <v>10</v>
      </c>
      <c r="B226" s="160" t="s">
        <v>47</v>
      </c>
      <c r="C226" s="160" t="s">
        <v>59</v>
      </c>
      <c r="D226" s="148">
        <v>19652.61</v>
      </c>
      <c r="E226" s="153">
        <v>7745.4048000000003</v>
      </c>
      <c r="F226" s="148">
        <v>122298.83</v>
      </c>
      <c r="G226" s="155">
        <v>48205.54</v>
      </c>
    </row>
    <row r="227" spans="1:7" s="5" customFormat="1" hidden="1" outlineLevel="2" x14ac:dyDescent="0.25">
      <c r="A227" s="159">
        <v>11</v>
      </c>
      <c r="B227" s="160" t="s">
        <v>47</v>
      </c>
      <c r="C227" s="160" t="s">
        <v>58</v>
      </c>
      <c r="D227" s="148">
        <v>47849.16</v>
      </c>
      <c r="E227" s="153">
        <v>18858.460599999999</v>
      </c>
      <c r="F227" s="148">
        <v>250923.46</v>
      </c>
      <c r="G227" s="155">
        <v>98904.47</v>
      </c>
    </row>
    <row r="228" spans="1:7" s="5" customFormat="1" hidden="1" outlineLevel="2" x14ac:dyDescent="0.25">
      <c r="A228" s="159">
        <v>12</v>
      </c>
      <c r="B228" s="160" t="s">
        <v>47</v>
      </c>
      <c r="C228" s="160" t="s">
        <v>57</v>
      </c>
      <c r="D228" s="148">
        <v>4489.21</v>
      </c>
      <c r="E228" s="153">
        <v>1752.0047</v>
      </c>
      <c r="F228" s="148">
        <v>324999.28000000003</v>
      </c>
      <c r="G228" s="155">
        <v>126837.46799999999</v>
      </c>
    </row>
    <row r="229" spans="1:7" s="5" customFormat="1" ht="27" hidden="1" outlineLevel="2" x14ac:dyDescent="0.25">
      <c r="A229" s="159">
        <v>13</v>
      </c>
      <c r="B229" s="160" t="s">
        <v>47</v>
      </c>
      <c r="C229" s="160" t="s">
        <v>56</v>
      </c>
      <c r="D229" s="148">
        <v>100375.62</v>
      </c>
      <c r="E229" s="153">
        <v>39560.487699999998</v>
      </c>
      <c r="F229" s="148">
        <v>508172.73</v>
      </c>
      <c r="G229" s="155">
        <v>200302.33000000002</v>
      </c>
    </row>
    <row r="230" spans="1:7" s="5" customFormat="1" ht="27" hidden="1" outlineLevel="2" x14ac:dyDescent="0.25">
      <c r="A230" s="159">
        <v>14</v>
      </c>
      <c r="B230" s="160" t="s">
        <v>47</v>
      </c>
      <c r="C230" s="160" t="s">
        <v>55</v>
      </c>
      <c r="D230" s="148">
        <v>424782.52</v>
      </c>
      <c r="E230" s="153">
        <v>167379.1159</v>
      </c>
      <c r="F230" s="148">
        <v>1328418.3500000001</v>
      </c>
      <c r="G230" s="155">
        <v>523611.9</v>
      </c>
    </row>
    <row r="231" spans="1:7" s="5" customFormat="1" hidden="1" outlineLevel="2" x14ac:dyDescent="0.25">
      <c r="A231" s="159">
        <v>15</v>
      </c>
      <c r="B231" s="160" t="s">
        <v>47</v>
      </c>
      <c r="C231" s="160" t="s">
        <v>54</v>
      </c>
      <c r="D231" s="148">
        <v>483509.80000000005</v>
      </c>
      <c r="E231" s="153">
        <v>190510.60869999998</v>
      </c>
      <c r="F231" s="148">
        <v>2208744.88</v>
      </c>
      <c r="G231" s="155">
        <v>870607.24</v>
      </c>
    </row>
    <row r="232" spans="1:7" s="5" customFormat="1" ht="27" hidden="1" outlineLevel="2" x14ac:dyDescent="0.25">
      <c r="A232" s="159">
        <v>16</v>
      </c>
      <c r="B232" s="160" t="s">
        <v>47</v>
      </c>
      <c r="C232" s="160" t="s">
        <v>53</v>
      </c>
      <c r="D232" s="148">
        <v>197681.31</v>
      </c>
      <c r="E232" s="153">
        <v>77918.4375</v>
      </c>
      <c r="F232" s="148">
        <v>0</v>
      </c>
      <c r="G232" s="155">
        <v>0</v>
      </c>
    </row>
    <row r="233" spans="1:7" s="5" customFormat="1" ht="27" hidden="1" outlineLevel="2" x14ac:dyDescent="0.25">
      <c r="A233" s="159">
        <v>17</v>
      </c>
      <c r="B233" s="160" t="s">
        <v>47</v>
      </c>
      <c r="C233" s="160" t="s">
        <v>52</v>
      </c>
      <c r="D233" s="148">
        <v>33031.449999999997</v>
      </c>
      <c r="E233" s="153">
        <v>13020.397300000001</v>
      </c>
      <c r="F233" s="148">
        <v>0</v>
      </c>
      <c r="G233" s="155">
        <v>0</v>
      </c>
    </row>
    <row r="234" spans="1:7" s="5" customFormat="1" ht="27" hidden="1" outlineLevel="2" x14ac:dyDescent="0.25">
      <c r="A234" s="159">
        <v>18</v>
      </c>
      <c r="B234" s="160" t="s">
        <v>47</v>
      </c>
      <c r="C234" s="160" t="s">
        <v>51</v>
      </c>
      <c r="D234" s="148">
        <v>218767.31</v>
      </c>
      <c r="E234" s="153">
        <v>86229.737500000003</v>
      </c>
      <c r="F234" s="148">
        <v>0</v>
      </c>
      <c r="G234" s="155">
        <v>0</v>
      </c>
    </row>
    <row r="235" spans="1:7" s="5" customFormat="1" ht="27" hidden="1" outlineLevel="2" x14ac:dyDescent="0.25">
      <c r="A235" s="159">
        <v>19</v>
      </c>
      <c r="B235" s="160" t="s">
        <v>47</v>
      </c>
      <c r="C235" s="160" t="s">
        <v>50</v>
      </c>
      <c r="D235" s="148">
        <v>286275.95</v>
      </c>
      <c r="E235" s="153">
        <v>112567.92939999999</v>
      </c>
      <c r="F235" s="148">
        <v>8309288.8399999999</v>
      </c>
      <c r="G235" s="155">
        <v>3265353.8827</v>
      </c>
    </row>
    <row r="236" spans="1:7" s="5" customFormat="1" ht="27" hidden="1" outlineLevel="2" x14ac:dyDescent="0.25">
      <c r="A236" s="159">
        <v>20</v>
      </c>
      <c r="B236" s="160" t="s">
        <v>47</v>
      </c>
      <c r="C236" s="160" t="s">
        <v>49</v>
      </c>
      <c r="D236" s="148">
        <v>49477.98</v>
      </c>
      <c r="E236" s="153">
        <v>19275.381300000001</v>
      </c>
      <c r="F236" s="148">
        <v>0</v>
      </c>
      <c r="G236" s="155">
        <v>0</v>
      </c>
    </row>
    <row r="237" spans="1:7" s="5" customFormat="1" hidden="1" outlineLevel="2" x14ac:dyDescent="0.25">
      <c r="A237" s="159">
        <v>21</v>
      </c>
      <c r="B237" s="160" t="s">
        <v>47</v>
      </c>
      <c r="C237" s="160" t="s">
        <v>48</v>
      </c>
      <c r="D237" s="148">
        <v>2139965.04</v>
      </c>
      <c r="E237" s="153">
        <v>833676.51949999994</v>
      </c>
      <c r="F237" s="148">
        <v>2021908.81</v>
      </c>
      <c r="G237" s="155">
        <v>787695.23609999998</v>
      </c>
    </row>
    <row r="238" spans="1:7" s="5" customFormat="1" hidden="1" outlineLevel="2" x14ac:dyDescent="0.25">
      <c r="A238" s="159">
        <v>22</v>
      </c>
      <c r="B238" s="160" t="s">
        <v>47</v>
      </c>
      <c r="C238" s="160" t="s">
        <v>46</v>
      </c>
      <c r="D238" s="148">
        <v>1697782.55</v>
      </c>
      <c r="E238" s="153">
        <v>661413.33059999999</v>
      </c>
      <c r="F238" s="148">
        <v>8150812.2699999996</v>
      </c>
      <c r="G238" s="155">
        <v>3175352.3731</v>
      </c>
    </row>
    <row r="239" spans="1:7" s="11" customFormat="1" ht="18" customHeight="1" outlineLevel="1" collapsed="1" x14ac:dyDescent="0.25">
      <c r="A239" s="157" t="s">
        <v>10</v>
      </c>
      <c r="B239" s="190" t="s">
        <v>45</v>
      </c>
      <c r="C239" s="190"/>
      <c r="D239" s="150">
        <f>_xlfn.AGGREGATE(9,6,D240:D242)</f>
        <v>8217557.8399999999</v>
      </c>
      <c r="E239" s="151">
        <f>_xlfn.AGGREGATE(9,6,E240:E242)</f>
        <v>3257153.7258000001</v>
      </c>
      <c r="F239" s="150">
        <f>_xlfn.AGGREGATE(9,6,F240:F242)</f>
        <v>40066362.899999999</v>
      </c>
      <c r="G239" s="158">
        <f>_xlfn.AGGREGATE(9,6,G240:G242)</f>
        <v>15998856.949699998</v>
      </c>
    </row>
    <row r="240" spans="1:7" s="5" customFormat="1" hidden="1" outlineLevel="2" x14ac:dyDescent="0.25">
      <c r="A240" s="159">
        <v>1</v>
      </c>
      <c r="B240" s="160" t="s">
        <v>42</v>
      </c>
      <c r="C240" s="160" t="s">
        <v>44</v>
      </c>
      <c r="D240" s="148">
        <v>2993724.5</v>
      </c>
      <c r="E240" s="153">
        <v>1197929.2259999998</v>
      </c>
      <c r="F240" s="148">
        <v>17066362.899999999</v>
      </c>
      <c r="G240" s="155">
        <v>6821334.3811999997</v>
      </c>
    </row>
    <row r="241" spans="1:7" s="5" customFormat="1" hidden="1" outlineLevel="2" x14ac:dyDescent="0.25">
      <c r="A241" s="159">
        <v>2</v>
      </c>
      <c r="B241" s="160" t="s">
        <v>42</v>
      </c>
      <c r="C241" s="160" t="s">
        <v>43</v>
      </c>
      <c r="D241" s="148">
        <v>2288333.34</v>
      </c>
      <c r="E241" s="153">
        <v>917327.1912</v>
      </c>
      <c r="F241" s="148">
        <v>20000000</v>
      </c>
      <c r="G241" s="155">
        <v>8010563.0999999996</v>
      </c>
    </row>
    <row r="242" spans="1:7" s="5" customFormat="1" hidden="1" outlineLevel="2" x14ac:dyDescent="0.25">
      <c r="A242" s="159">
        <v>3</v>
      </c>
      <c r="B242" s="160" t="s">
        <v>42</v>
      </c>
      <c r="C242" s="160" t="s">
        <v>41</v>
      </c>
      <c r="D242" s="148">
        <v>2935500</v>
      </c>
      <c r="E242" s="153">
        <v>1141897.3086000001</v>
      </c>
      <c r="F242" s="148">
        <v>3000000</v>
      </c>
      <c r="G242" s="155">
        <v>1166959.4685</v>
      </c>
    </row>
    <row r="243" spans="1:7" s="11" customFormat="1" ht="23.25" customHeight="1" outlineLevel="1" collapsed="1" x14ac:dyDescent="0.25">
      <c r="A243" s="157" t="s">
        <v>6</v>
      </c>
      <c r="B243" s="190" t="s">
        <v>37</v>
      </c>
      <c r="C243" s="190"/>
      <c r="D243" s="150">
        <f>_xlfn.AGGREGATE(9,6,D244:D249)</f>
        <v>6152466.5600000005</v>
      </c>
      <c r="E243" s="151">
        <f>_xlfn.AGGREGATE(9,6,E244:E249)</f>
        <v>2401906.5926000001</v>
      </c>
      <c r="F243" s="150">
        <f>_xlfn.AGGREGATE(9,6,F244:F249)</f>
        <v>10426179.82</v>
      </c>
      <c r="G243" s="158">
        <f>_xlfn.AGGREGATE(9,6,G244:G249)</f>
        <v>4090813.2738999999</v>
      </c>
    </row>
    <row r="244" spans="1:7" s="5" customFormat="1" hidden="1" outlineLevel="2" x14ac:dyDescent="0.25">
      <c r="A244" s="159">
        <v>1</v>
      </c>
      <c r="B244" s="160" t="s">
        <v>37</v>
      </c>
      <c r="C244" s="160" t="s">
        <v>40</v>
      </c>
      <c r="D244" s="148">
        <v>14025.48</v>
      </c>
      <c r="E244" s="153">
        <v>5514.9031999999997</v>
      </c>
      <c r="F244" s="148">
        <v>129015.66</v>
      </c>
      <c r="G244" s="155">
        <v>50728.052200000006</v>
      </c>
    </row>
    <row r="245" spans="1:7" s="5" customFormat="1" hidden="1" outlineLevel="2" x14ac:dyDescent="0.25">
      <c r="A245" s="159">
        <v>2</v>
      </c>
      <c r="B245" s="160" t="s">
        <v>37</v>
      </c>
      <c r="C245" s="160" t="s">
        <v>39</v>
      </c>
      <c r="D245" s="148">
        <v>358441.66</v>
      </c>
      <c r="E245" s="153">
        <v>141156.902</v>
      </c>
      <c r="F245" s="148">
        <v>1733802.58</v>
      </c>
      <c r="G245" s="155">
        <v>682849.14350000001</v>
      </c>
    </row>
    <row r="246" spans="1:7" s="5" customFormat="1" ht="20.25" hidden="1" customHeight="1" outlineLevel="2" x14ac:dyDescent="0.25">
      <c r="A246" s="159">
        <v>3</v>
      </c>
      <c r="B246" s="160" t="s">
        <v>37</v>
      </c>
      <c r="C246" s="160" t="s">
        <v>38</v>
      </c>
      <c r="D246" s="148">
        <v>919247.42999999993</v>
      </c>
      <c r="E246" s="153">
        <v>359976.20849999995</v>
      </c>
      <c r="F246" s="148">
        <v>5521968.9499999993</v>
      </c>
      <c r="G246" s="155">
        <v>2161707.5055999998</v>
      </c>
    </row>
    <row r="247" spans="1:7" s="5" customFormat="1" hidden="1" outlineLevel="2" x14ac:dyDescent="0.25">
      <c r="A247" s="159">
        <v>4</v>
      </c>
      <c r="B247" s="160" t="s">
        <v>37</v>
      </c>
      <c r="C247" s="160" t="s">
        <v>36</v>
      </c>
      <c r="D247" s="148">
        <v>402235.69999999995</v>
      </c>
      <c r="E247" s="153">
        <v>158088.35139999999</v>
      </c>
      <c r="F247" s="148">
        <v>3041392.63</v>
      </c>
      <c r="G247" s="155">
        <v>1195528.5726000001</v>
      </c>
    </row>
    <row r="248" spans="1:7" s="5" customFormat="1" ht="27" hidden="1" outlineLevel="2" x14ac:dyDescent="0.25">
      <c r="A248" s="159">
        <v>5</v>
      </c>
      <c r="B248" s="160" t="s">
        <v>37</v>
      </c>
      <c r="C248" s="160" t="s">
        <v>322</v>
      </c>
      <c r="D248" s="148">
        <v>4062103.64</v>
      </c>
      <c r="E248" s="153">
        <v>1582493.9775</v>
      </c>
      <c r="F248" s="148">
        <v>0</v>
      </c>
      <c r="G248" s="155">
        <v>0</v>
      </c>
    </row>
    <row r="249" spans="1:7" s="5" customFormat="1" ht="27" hidden="1" outlineLevel="2" x14ac:dyDescent="0.25">
      <c r="A249" s="159">
        <v>6</v>
      </c>
      <c r="B249" s="160" t="s">
        <v>37</v>
      </c>
      <c r="C249" s="160" t="s">
        <v>460</v>
      </c>
      <c r="D249" s="148">
        <v>396412.65</v>
      </c>
      <c r="E249" s="153">
        <v>154676.25</v>
      </c>
      <c r="F249" s="148">
        <v>0</v>
      </c>
      <c r="G249" s="155">
        <v>0</v>
      </c>
    </row>
    <row r="250" spans="1:7" s="11" customFormat="1" ht="19.5" customHeight="1" outlineLevel="1" collapsed="1" x14ac:dyDescent="0.25">
      <c r="A250" s="157" t="s">
        <v>35</v>
      </c>
      <c r="B250" s="190" t="s">
        <v>32</v>
      </c>
      <c r="C250" s="190"/>
      <c r="D250" s="150">
        <f>_xlfn.AGGREGATE(9,6,D251:D253)</f>
        <v>146787.66</v>
      </c>
      <c r="E250" s="151">
        <f>_xlfn.AGGREGATE(9,6,E251:E253)</f>
        <v>58522.332000000002</v>
      </c>
      <c r="F250" s="150">
        <f>_xlfn.AGGREGATE(9,6,F251:F253)</f>
        <v>1727739.37</v>
      </c>
      <c r="G250" s="158">
        <f>_xlfn.AGGREGATE(9,6,G251:G253)</f>
        <v>690453.6165</v>
      </c>
    </row>
    <row r="251" spans="1:7" s="5" customFormat="1" hidden="1" outlineLevel="2" x14ac:dyDescent="0.25">
      <c r="A251" s="159">
        <v>1</v>
      </c>
      <c r="B251" s="160" t="s">
        <v>32</v>
      </c>
      <c r="C251" s="160" t="s">
        <v>34</v>
      </c>
      <c r="D251" s="148">
        <v>39150.28</v>
      </c>
      <c r="E251" s="153">
        <v>15878.570599999999</v>
      </c>
      <c r="F251" s="148">
        <v>580004.18000000005</v>
      </c>
      <c r="G251" s="155">
        <v>235238.09529999999</v>
      </c>
    </row>
    <row r="252" spans="1:7" s="5" customFormat="1" hidden="1" outlineLevel="2" x14ac:dyDescent="0.25">
      <c r="A252" s="159">
        <v>2</v>
      </c>
      <c r="B252" s="160" t="s">
        <v>32</v>
      </c>
      <c r="C252" s="160" t="s">
        <v>33</v>
      </c>
      <c r="D252" s="148">
        <v>57684.42</v>
      </c>
      <c r="E252" s="153">
        <v>22499.231199999998</v>
      </c>
      <c r="F252" s="148">
        <v>576844.21</v>
      </c>
      <c r="G252" s="155">
        <v>224992.31570000001</v>
      </c>
    </row>
    <row r="253" spans="1:7" s="5" customFormat="1" hidden="1" outlineLevel="2" x14ac:dyDescent="0.25">
      <c r="A253" s="159">
        <v>3</v>
      </c>
      <c r="B253" s="160" t="s">
        <v>32</v>
      </c>
      <c r="C253" s="160" t="s">
        <v>31</v>
      </c>
      <c r="D253" s="148">
        <v>49952.959999999999</v>
      </c>
      <c r="E253" s="153">
        <v>20144.530200000001</v>
      </c>
      <c r="F253" s="148">
        <v>570890.98</v>
      </c>
      <c r="G253" s="155">
        <v>230223.20550000001</v>
      </c>
    </row>
    <row r="254" spans="1:7" s="11" customFormat="1" ht="18" customHeight="1" outlineLevel="1" collapsed="1" x14ac:dyDescent="0.25">
      <c r="A254" s="157" t="s">
        <v>30</v>
      </c>
      <c r="B254" s="190" t="s">
        <v>29</v>
      </c>
      <c r="C254" s="190"/>
      <c r="D254" s="150">
        <f>_xlfn.AGGREGATE(9,6,D255:D257)</f>
        <v>1131750.8199999998</v>
      </c>
      <c r="E254" s="151">
        <f>_xlfn.AGGREGATE(9,6,E255:E257)</f>
        <v>449257.89749999996</v>
      </c>
      <c r="F254" s="150">
        <f>_xlfn.AGGREGATE(9,6,F255:F257)</f>
        <v>7781580.9100000001</v>
      </c>
      <c r="G254" s="158">
        <f>_xlfn.AGGREGATE(9,6,G255:G257)</f>
        <v>3088900.068</v>
      </c>
    </row>
    <row r="255" spans="1:7" s="5" customFormat="1" hidden="1" outlineLevel="2" x14ac:dyDescent="0.25">
      <c r="A255" s="159">
        <v>1</v>
      </c>
      <c r="B255" s="160" t="s">
        <v>26</v>
      </c>
      <c r="C255" s="160" t="s">
        <v>28</v>
      </c>
      <c r="D255" s="148">
        <v>157996.04</v>
      </c>
      <c r="E255" s="153">
        <v>62926.584000000003</v>
      </c>
      <c r="F255" s="148">
        <v>1668014.1</v>
      </c>
      <c r="G255" s="155">
        <v>663661.82400000002</v>
      </c>
    </row>
    <row r="256" spans="1:7" s="5" customFormat="1" hidden="1" outlineLevel="2" x14ac:dyDescent="0.25">
      <c r="A256" s="159">
        <v>2</v>
      </c>
      <c r="B256" s="160" t="s">
        <v>26</v>
      </c>
      <c r="C256" s="160" t="s">
        <v>27</v>
      </c>
      <c r="D256" s="148">
        <v>7725.1</v>
      </c>
      <c r="E256" s="153">
        <v>3074.9144999999999</v>
      </c>
      <c r="F256" s="148">
        <v>67369.670000000013</v>
      </c>
      <c r="G256" s="155">
        <v>26804.736000000001</v>
      </c>
    </row>
    <row r="257" spans="1:7" s="5" customFormat="1" hidden="1" outlineLevel="2" x14ac:dyDescent="0.25">
      <c r="A257" s="159">
        <v>3</v>
      </c>
      <c r="B257" s="160" t="s">
        <v>26</v>
      </c>
      <c r="C257" s="160" t="s">
        <v>25</v>
      </c>
      <c r="D257" s="148">
        <v>966029.67999999993</v>
      </c>
      <c r="E257" s="153">
        <v>383256.39899999998</v>
      </c>
      <c r="F257" s="148">
        <v>6046197.1399999997</v>
      </c>
      <c r="G257" s="155">
        <v>2398433.5079999999</v>
      </c>
    </row>
    <row r="258" spans="1:7" s="11" customFormat="1" ht="20.25" customHeight="1" outlineLevel="1" collapsed="1" x14ac:dyDescent="0.25">
      <c r="A258" s="157" t="s">
        <v>24</v>
      </c>
      <c r="B258" s="190" t="s">
        <v>23</v>
      </c>
      <c r="C258" s="190"/>
      <c r="D258" s="150">
        <f>_xlfn.AGGREGATE(9,6,D259)</f>
        <v>69853.06</v>
      </c>
      <c r="E258" s="151">
        <f>_xlfn.AGGREGATE(9,6,E259)</f>
        <v>27236.575000000001</v>
      </c>
      <c r="F258" s="150">
        <f>_xlfn.AGGREGATE(9,6,F259)</f>
        <v>615300.85</v>
      </c>
      <c r="G258" s="158">
        <f>_xlfn.AGGREGATE(9,6,G259)</f>
        <v>239881.18939999997</v>
      </c>
    </row>
    <row r="259" spans="1:7" s="5" customFormat="1" ht="36.75" hidden="1" customHeight="1" outlineLevel="2" x14ac:dyDescent="0.25">
      <c r="A259" s="159">
        <v>1</v>
      </c>
      <c r="B259" s="160" t="s">
        <v>22</v>
      </c>
      <c r="C259" s="160" t="s">
        <v>21</v>
      </c>
      <c r="D259" s="148">
        <v>69853.06</v>
      </c>
      <c r="E259" s="153">
        <v>27236.575000000001</v>
      </c>
      <c r="F259" s="148">
        <v>615300.85</v>
      </c>
      <c r="G259" s="155">
        <v>239881.18939999997</v>
      </c>
    </row>
    <row r="260" spans="1:7" s="11" customFormat="1" ht="21" customHeight="1" outlineLevel="1" collapsed="1" x14ac:dyDescent="0.25">
      <c r="A260" s="157" t="s">
        <v>20</v>
      </c>
      <c r="B260" s="190" t="s">
        <v>19</v>
      </c>
      <c r="C260" s="190"/>
      <c r="D260" s="150">
        <f>_xlfn.AGGREGATE(9,6,D261)</f>
        <v>334857.79000000004</v>
      </c>
      <c r="E260" s="151">
        <f>_xlfn.AGGREGATE(9,6,E261)</f>
        <v>132993.62640000001</v>
      </c>
      <c r="F260" s="150">
        <f>_xlfn.AGGREGATE(9,6,F261)</f>
        <v>1464206.25</v>
      </c>
      <c r="G260" s="158">
        <f>_xlfn.AGGREGATE(9,6,G261)</f>
        <v>581345.45039999997</v>
      </c>
    </row>
    <row r="261" spans="1:7" s="5" customFormat="1" ht="33" hidden="1" customHeight="1" outlineLevel="2" x14ac:dyDescent="0.25">
      <c r="A261" s="10">
        <v>1</v>
      </c>
      <c r="B261" s="152" t="s">
        <v>18</v>
      </c>
      <c r="C261" s="152" t="s">
        <v>17</v>
      </c>
      <c r="D261" s="148">
        <v>334857.79000000004</v>
      </c>
      <c r="E261" s="153">
        <v>132993.62640000001</v>
      </c>
      <c r="F261" s="148">
        <v>1464206.25</v>
      </c>
      <c r="G261" s="155">
        <v>581345.45039999997</v>
      </c>
    </row>
    <row r="262" spans="1:7" s="8" customFormat="1" ht="22.5" customHeight="1" x14ac:dyDescent="0.25">
      <c r="A262" s="154"/>
      <c r="B262" s="191" t="s">
        <v>16</v>
      </c>
      <c r="C262" s="191"/>
      <c r="D262" s="146">
        <f>D264+D266+D268</f>
        <v>123279.72</v>
      </c>
      <c r="E262" s="147">
        <f>E264+E266+E268</f>
        <v>48511.033100000001</v>
      </c>
      <c r="F262" s="146">
        <f>F264+F266+F268</f>
        <v>2121165.6</v>
      </c>
      <c r="G262" s="156">
        <f>G264+G266+G268</f>
        <v>835512.1557</v>
      </c>
    </row>
    <row r="263" spans="1:7" s="5" customFormat="1" outlineLevel="1" x14ac:dyDescent="0.25">
      <c r="A263" s="10"/>
      <c r="B263" s="192" t="s">
        <v>15</v>
      </c>
      <c r="C263" s="192"/>
      <c r="D263" s="148"/>
      <c r="E263" s="149"/>
      <c r="F263" s="148"/>
      <c r="G263" s="155"/>
    </row>
    <row r="264" spans="1:7" s="11" customFormat="1" ht="19.5" customHeight="1" outlineLevel="1" collapsed="1" x14ac:dyDescent="0.25">
      <c r="A264" s="157" t="s">
        <v>14</v>
      </c>
      <c r="B264" s="188" t="s">
        <v>13</v>
      </c>
      <c r="C264" s="188"/>
      <c r="D264" s="150">
        <f>_xlfn.AGGREGATE(9,6,D265)</f>
        <v>6758.4</v>
      </c>
      <c r="E264" s="151">
        <f>_xlfn.AGGREGATE(9,6,E265)</f>
        <v>2635.1899000000003</v>
      </c>
      <c r="F264" s="150">
        <f>_xlfn.AGGREGATE(9,6,F265)</f>
        <v>525814.73</v>
      </c>
      <c r="G264" s="158">
        <f>_xlfn.AGGREGATE(9,6,G265)</f>
        <v>204963.86110000001</v>
      </c>
    </row>
    <row r="265" spans="1:7" s="5" customFormat="1" ht="30.75" hidden="1" customHeight="1" outlineLevel="2" x14ac:dyDescent="0.25">
      <c r="A265" s="159">
        <v>1</v>
      </c>
      <c r="B265" s="160" t="s">
        <v>12</v>
      </c>
      <c r="C265" s="160" t="s">
        <v>11</v>
      </c>
      <c r="D265" s="148">
        <v>6758.4</v>
      </c>
      <c r="E265" s="153">
        <v>2635.1899000000003</v>
      </c>
      <c r="F265" s="148">
        <v>525814.73</v>
      </c>
      <c r="G265" s="155">
        <v>204963.86110000001</v>
      </c>
    </row>
    <row r="266" spans="1:7" s="11" customFormat="1" ht="18.75" customHeight="1" outlineLevel="1" collapsed="1" x14ac:dyDescent="0.25">
      <c r="A266" s="157" t="s">
        <v>10</v>
      </c>
      <c r="B266" s="189" t="s">
        <v>9</v>
      </c>
      <c r="C266" s="189"/>
      <c r="D266" s="150">
        <f>_xlfn.AGGREGATE(9,6,D267)</f>
        <v>36317.4</v>
      </c>
      <c r="E266" s="151">
        <f>_xlfn.AGGREGATE(9,6,E267)</f>
        <v>14291.479799999999</v>
      </c>
      <c r="F266" s="150">
        <f>_xlfn.AGGREGATE(9,6,F267)</f>
        <v>925771.56</v>
      </c>
      <c r="G266" s="158">
        <f>_xlfn.AGGREGATE(9,6,G267)</f>
        <v>363806.31449999998</v>
      </c>
    </row>
    <row r="267" spans="1:7" s="5" customFormat="1" ht="35.25" hidden="1" customHeight="1" outlineLevel="2" x14ac:dyDescent="0.25">
      <c r="A267" s="159">
        <v>1</v>
      </c>
      <c r="B267" s="160" t="s">
        <v>8</v>
      </c>
      <c r="C267" s="160" t="s">
        <v>7</v>
      </c>
      <c r="D267" s="148">
        <v>36317.4</v>
      </c>
      <c r="E267" s="153">
        <v>14291.479799999999</v>
      </c>
      <c r="F267" s="148">
        <v>925771.56</v>
      </c>
      <c r="G267" s="155">
        <v>363806.31449999998</v>
      </c>
    </row>
    <row r="268" spans="1:7" s="11" customFormat="1" ht="19.5" customHeight="1" outlineLevel="1" collapsed="1" x14ac:dyDescent="0.25">
      <c r="A268" s="157" t="s">
        <v>6</v>
      </c>
      <c r="B268" s="190" t="s">
        <v>5</v>
      </c>
      <c r="C268" s="190"/>
      <c r="D268" s="150">
        <f>_xlfn.AGGREGATE(9,6,D269:D271)</f>
        <v>80203.92</v>
      </c>
      <c r="E268" s="151">
        <f>_xlfn.AGGREGATE(9,6,E269:E271)</f>
        <v>31584.363400000002</v>
      </c>
      <c r="F268" s="150">
        <f>_xlfn.AGGREGATE(9,6,F269:F271)</f>
        <v>669579.30999999994</v>
      </c>
      <c r="G268" s="158">
        <f>_xlfn.AGGREGATE(9,6,G269:G271)</f>
        <v>266741.98009999999</v>
      </c>
    </row>
    <row r="269" spans="1:7" s="5" customFormat="1" ht="27" hidden="1" outlineLevel="2" x14ac:dyDescent="0.25">
      <c r="A269" s="10">
        <v>1</v>
      </c>
      <c r="B269" s="152" t="s">
        <v>2</v>
      </c>
      <c r="C269" s="152" t="s">
        <v>4</v>
      </c>
      <c r="D269" s="148">
        <v>4139.8899999999994</v>
      </c>
      <c r="E269" s="153">
        <v>1653.0056</v>
      </c>
      <c r="F269" s="148">
        <v>32737.31</v>
      </c>
      <c r="G269" s="155">
        <v>13052.55</v>
      </c>
    </row>
    <row r="270" spans="1:7" s="5" customFormat="1" ht="32.25" hidden="1" customHeight="1" outlineLevel="2" x14ac:dyDescent="0.25">
      <c r="A270" s="10">
        <v>2</v>
      </c>
      <c r="B270" s="152" t="s">
        <v>2</v>
      </c>
      <c r="C270" s="152" t="s">
        <v>3</v>
      </c>
      <c r="D270" s="148">
        <v>16182.95</v>
      </c>
      <c r="E270" s="153">
        <v>6365.4791999999998</v>
      </c>
      <c r="F270" s="148">
        <v>185511.41999999998</v>
      </c>
      <c r="G270" s="155">
        <v>73964.4326</v>
      </c>
    </row>
    <row r="271" spans="1:7" s="5" customFormat="1" ht="32.25" hidden="1" customHeight="1" outlineLevel="2" x14ac:dyDescent="0.25">
      <c r="A271" s="10">
        <v>3</v>
      </c>
      <c r="B271" s="152" t="s">
        <v>2</v>
      </c>
      <c r="C271" s="152" t="s">
        <v>1</v>
      </c>
      <c r="D271" s="148">
        <v>59881.08</v>
      </c>
      <c r="E271" s="153">
        <v>23565.8786</v>
      </c>
      <c r="F271" s="148">
        <v>451330.57999999996</v>
      </c>
      <c r="G271" s="155">
        <v>179724.9975</v>
      </c>
    </row>
    <row r="272" spans="1:7" s="8" customFormat="1" ht="24.75" customHeight="1" thickBot="1" x14ac:dyDescent="0.3">
      <c r="A272" s="161"/>
      <c r="B272" s="187" t="s">
        <v>0</v>
      </c>
      <c r="C272" s="187"/>
      <c r="D272" s="162">
        <f>D262+D214+D8</f>
        <v>168910117.77999997</v>
      </c>
      <c r="E272" s="163">
        <f>E262+E214+E8</f>
        <v>66341088.140299991</v>
      </c>
      <c r="F272" s="162">
        <f>F262+F214+F8</f>
        <v>421598113.23000002</v>
      </c>
      <c r="G272" s="164">
        <f>G262+G214+G8</f>
        <v>165982209.072</v>
      </c>
    </row>
    <row r="273" spans="1:7" s="5" customFormat="1" x14ac:dyDescent="0.25">
      <c r="A273" s="7"/>
      <c r="B273" s="117"/>
      <c r="C273" s="117"/>
      <c r="D273" s="119"/>
      <c r="E273" s="117"/>
      <c r="F273" s="119"/>
      <c r="G273" s="117"/>
    </row>
    <row r="274" spans="1:7" s="5" customFormat="1" x14ac:dyDescent="0.25">
      <c r="A274" s="7"/>
      <c r="B274" s="117"/>
      <c r="C274" s="117"/>
      <c r="D274" s="6"/>
      <c r="F274" s="6"/>
    </row>
    <row r="275" spans="1:7" s="5" customFormat="1" x14ac:dyDescent="0.25">
      <c r="A275" s="137" t="s">
        <v>374</v>
      </c>
      <c r="B275" s="117"/>
      <c r="C275" s="117"/>
      <c r="D275" s="6"/>
      <c r="F275" s="6"/>
    </row>
    <row r="276" spans="1:7" s="5" customFormat="1" x14ac:dyDescent="0.25">
      <c r="A276" s="7"/>
      <c r="B276" s="117"/>
      <c r="C276" s="117"/>
      <c r="D276" s="6"/>
      <c r="F276" s="6"/>
    </row>
    <row r="277" spans="1:7" s="5" customFormat="1" x14ac:dyDescent="0.25">
      <c r="A277" s="7"/>
      <c r="B277" s="117"/>
      <c r="C277" s="117"/>
      <c r="D277" s="6"/>
      <c r="F277" s="6"/>
    </row>
    <row r="278" spans="1:7" s="5" customFormat="1" x14ac:dyDescent="0.25">
      <c r="A278" s="7"/>
      <c r="B278" s="117"/>
      <c r="C278" s="117"/>
      <c r="D278" s="6"/>
      <c r="F278" s="6"/>
    </row>
    <row r="279" spans="1:7" s="5" customFormat="1" x14ac:dyDescent="0.25">
      <c r="A279" s="7"/>
      <c r="B279" s="117"/>
      <c r="C279" s="117"/>
      <c r="D279" s="6"/>
      <c r="F279" s="6"/>
    </row>
    <row r="280" spans="1:7" s="5" customFormat="1" x14ac:dyDescent="0.25">
      <c r="A280" s="7"/>
      <c r="B280" s="117"/>
      <c r="C280" s="117"/>
      <c r="D280" s="6"/>
      <c r="F280" s="6"/>
    </row>
    <row r="281" spans="1:7" s="5" customFormat="1" x14ac:dyDescent="0.25">
      <c r="A281" s="7"/>
      <c r="B281" s="117"/>
      <c r="C281" s="117"/>
      <c r="D281" s="6"/>
      <c r="F281" s="6"/>
    </row>
    <row r="282" spans="1:7" s="5" customFormat="1" x14ac:dyDescent="0.25">
      <c r="A282" s="7"/>
      <c r="B282" s="117"/>
      <c r="C282" s="117"/>
      <c r="D282" s="6"/>
      <c r="F282" s="6"/>
    </row>
    <row r="283" spans="1:7" s="5" customFormat="1" x14ac:dyDescent="0.25">
      <c r="A283" s="7"/>
      <c r="B283" s="117"/>
      <c r="C283" s="117"/>
      <c r="D283" s="6"/>
      <c r="F283" s="6"/>
    </row>
    <row r="284" spans="1:7" s="5" customFormat="1" x14ac:dyDescent="0.25">
      <c r="A284" s="7"/>
      <c r="B284" s="117"/>
      <c r="C284" s="117"/>
      <c r="D284" s="6"/>
      <c r="F284" s="6"/>
    </row>
    <row r="285" spans="1:7" s="5" customFormat="1" x14ac:dyDescent="0.25">
      <c r="A285" s="7"/>
      <c r="B285" s="117"/>
      <c r="C285" s="117"/>
      <c r="D285" s="6"/>
      <c r="F285" s="6"/>
    </row>
    <row r="286" spans="1:7" s="5" customFormat="1" x14ac:dyDescent="0.25">
      <c r="A286" s="7"/>
      <c r="B286" s="117"/>
      <c r="C286" s="117"/>
      <c r="D286" s="6"/>
      <c r="F286" s="6"/>
    </row>
    <row r="287" spans="1:7" s="5" customFormat="1" x14ac:dyDescent="0.25">
      <c r="A287" s="7"/>
      <c r="B287" s="117"/>
      <c r="C287" s="117"/>
      <c r="D287" s="6"/>
      <c r="F287" s="6"/>
    </row>
    <row r="288" spans="1:7" s="5" customFormat="1" x14ac:dyDescent="0.25">
      <c r="A288" s="7"/>
      <c r="B288" s="117"/>
      <c r="C288" s="117"/>
      <c r="D288" s="6"/>
      <c r="F288" s="6"/>
    </row>
    <row r="289" spans="1:6" s="5" customFormat="1" x14ac:dyDescent="0.25">
      <c r="A289" s="7"/>
      <c r="B289" s="117"/>
      <c r="C289" s="117"/>
      <c r="D289" s="6"/>
      <c r="F289" s="6"/>
    </row>
    <row r="290" spans="1:6" s="5" customFormat="1" x14ac:dyDescent="0.25">
      <c r="A290" s="7"/>
      <c r="B290" s="117"/>
      <c r="C290" s="117"/>
      <c r="D290" s="6"/>
      <c r="F290" s="6"/>
    </row>
    <row r="291" spans="1:6" s="5" customFormat="1" x14ac:dyDescent="0.25">
      <c r="A291" s="7"/>
      <c r="B291" s="117"/>
      <c r="C291" s="117"/>
      <c r="D291" s="6"/>
      <c r="F291" s="6"/>
    </row>
    <row r="292" spans="1:6" s="5" customFormat="1" x14ac:dyDescent="0.25">
      <c r="A292" s="7"/>
      <c r="B292" s="117"/>
      <c r="C292" s="117"/>
      <c r="D292" s="6"/>
      <c r="F292" s="6"/>
    </row>
    <row r="293" spans="1:6" s="5" customFormat="1" x14ac:dyDescent="0.25">
      <c r="A293" s="7"/>
      <c r="B293" s="117"/>
      <c r="C293" s="117"/>
      <c r="D293" s="6"/>
      <c r="F293" s="6"/>
    </row>
    <row r="294" spans="1:6" s="5" customFormat="1" x14ac:dyDescent="0.25">
      <c r="A294" s="7"/>
      <c r="B294" s="117"/>
      <c r="C294" s="117"/>
      <c r="D294" s="6"/>
      <c r="F294" s="6"/>
    </row>
    <row r="295" spans="1:6" s="5" customFormat="1" x14ac:dyDescent="0.25">
      <c r="A295" s="7"/>
      <c r="B295" s="117"/>
      <c r="C295" s="117"/>
      <c r="D295" s="6"/>
      <c r="F295" s="6"/>
    </row>
    <row r="296" spans="1:6" s="5" customFormat="1" x14ac:dyDescent="0.25">
      <c r="A296" s="7"/>
      <c r="B296" s="117"/>
      <c r="C296" s="117"/>
      <c r="D296" s="6"/>
      <c r="F296" s="6"/>
    </row>
    <row r="297" spans="1:6" s="5" customFormat="1" x14ac:dyDescent="0.25">
      <c r="A297" s="7"/>
      <c r="B297" s="117"/>
      <c r="C297" s="117"/>
      <c r="D297" s="6"/>
      <c r="F297" s="6"/>
    </row>
    <row r="298" spans="1:6" s="5" customFormat="1" x14ac:dyDescent="0.25">
      <c r="A298" s="7"/>
      <c r="B298" s="117"/>
      <c r="C298" s="117"/>
      <c r="D298" s="6"/>
      <c r="F298" s="6"/>
    </row>
    <row r="299" spans="1:6" s="5" customFormat="1" x14ac:dyDescent="0.25">
      <c r="A299" s="7"/>
      <c r="B299" s="117"/>
      <c r="C299" s="117"/>
      <c r="D299" s="6"/>
      <c r="F299" s="6"/>
    </row>
    <row r="300" spans="1:6" s="5" customFormat="1" x14ac:dyDescent="0.25">
      <c r="A300" s="7"/>
      <c r="B300" s="117"/>
      <c r="C300" s="117"/>
      <c r="D300" s="6"/>
      <c r="F300" s="6"/>
    </row>
    <row r="301" spans="1:6" s="5" customFormat="1" x14ac:dyDescent="0.25">
      <c r="A301" s="7"/>
      <c r="B301" s="117"/>
      <c r="C301" s="117"/>
      <c r="D301" s="6"/>
      <c r="F301" s="6"/>
    </row>
    <row r="302" spans="1:6" s="5" customFormat="1" x14ac:dyDescent="0.25">
      <c r="A302" s="7"/>
      <c r="B302" s="117"/>
      <c r="C302" s="117"/>
      <c r="D302" s="6"/>
      <c r="F302" s="6"/>
    </row>
    <row r="303" spans="1:6" s="5" customFormat="1" x14ac:dyDescent="0.25">
      <c r="A303" s="7"/>
      <c r="B303" s="117"/>
      <c r="C303" s="117"/>
      <c r="D303" s="6"/>
      <c r="F303" s="6"/>
    </row>
    <row r="304" spans="1:6" s="5" customFormat="1" x14ac:dyDescent="0.25">
      <c r="A304" s="7"/>
      <c r="B304" s="117"/>
      <c r="C304" s="117"/>
      <c r="D304" s="6"/>
      <c r="F304" s="6"/>
    </row>
    <row r="305" spans="1:6" s="5" customFormat="1" x14ac:dyDescent="0.25">
      <c r="A305" s="7"/>
      <c r="B305" s="117"/>
      <c r="C305" s="117"/>
      <c r="D305" s="6"/>
      <c r="F305" s="6"/>
    </row>
    <row r="306" spans="1:6" s="5" customFormat="1" x14ac:dyDescent="0.25">
      <c r="A306" s="7"/>
      <c r="B306" s="117"/>
      <c r="C306" s="117"/>
      <c r="D306" s="6"/>
      <c r="F306" s="6"/>
    </row>
    <row r="307" spans="1:6" s="5" customFormat="1" x14ac:dyDescent="0.25">
      <c r="A307" s="7"/>
      <c r="B307" s="117"/>
      <c r="C307" s="117"/>
      <c r="D307" s="6"/>
      <c r="F307" s="6"/>
    </row>
    <row r="308" spans="1:6" s="5" customFormat="1" x14ac:dyDescent="0.25">
      <c r="A308" s="7"/>
      <c r="B308" s="117"/>
      <c r="C308" s="117"/>
      <c r="D308" s="6"/>
      <c r="F308" s="6"/>
    </row>
    <row r="309" spans="1:6" s="5" customFormat="1" x14ac:dyDescent="0.25">
      <c r="A309" s="7"/>
      <c r="B309" s="117"/>
      <c r="C309" s="117"/>
      <c r="D309" s="6"/>
      <c r="F309" s="6"/>
    </row>
    <row r="310" spans="1:6" s="5" customFormat="1" x14ac:dyDescent="0.25">
      <c r="A310" s="7"/>
      <c r="B310" s="117"/>
      <c r="C310" s="117"/>
      <c r="D310" s="6"/>
      <c r="F310" s="6"/>
    </row>
    <row r="311" spans="1:6" s="5" customFormat="1" x14ac:dyDescent="0.25">
      <c r="A311" s="7"/>
      <c r="B311" s="117"/>
      <c r="C311" s="117"/>
      <c r="D311" s="6"/>
      <c r="F311" s="6"/>
    </row>
    <row r="312" spans="1:6" s="5" customFormat="1" x14ac:dyDescent="0.25">
      <c r="A312" s="7"/>
      <c r="B312" s="117"/>
      <c r="C312" s="117"/>
      <c r="D312" s="6"/>
      <c r="F312" s="6"/>
    </row>
    <row r="313" spans="1:6" s="5" customFormat="1" x14ac:dyDescent="0.25">
      <c r="A313" s="7"/>
      <c r="B313" s="117"/>
      <c r="C313" s="117"/>
      <c r="D313" s="6"/>
      <c r="F313" s="6"/>
    </row>
    <row r="314" spans="1:6" s="5" customFormat="1" x14ac:dyDescent="0.25">
      <c r="A314" s="7"/>
      <c r="B314" s="117"/>
      <c r="C314" s="117"/>
      <c r="D314" s="6"/>
      <c r="F314" s="6"/>
    </row>
    <row r="315" spans="1:6" s="5" customFormat="1" x14ac:dyDescent="0.25">
      <c r="A315" s="7"/>
      <c r="B315" s="117"/>
      <c r="C315" s="117"/>
      <c r="D315" s="6"/>
      <c r="F315" s="6"/>
    </row>
    <row r="316" spans="1:6" s="5" customFormat="1" x14ac:dyDescent="0.25">
      <c r="A316" s="7"/>
      <c r="B316" s="117"/>
      <c r="C316" s="117"/>
      <c r="D316" s="6"/>
      <c r="F316" s="6"/>
    </row>
    <row r="317" spans="1:6" s="5" customFormat="1" x14ac:dyDescent="0.25">
      <c r="A317" s="7"/>
      <c r="B317" s="117"/>
      <c r="C317" s="117"/>
      <c r="D317" s="6"/>
      <c r="F317" s="6"/>
    </row>
    <row r="318" spans="1:6" s="5" customFormat="1" x14ac:dyDescent="0.25">
      <c r="A318" s="7"/>
      <c r="B318" s="117"/>
      <c r="C318" s="117"/>
      <c r="D318" s="6"/>
      <c r="F318" s="6"/>
    </row>
    <row r="319" spans="1:6" s="5" customFormat="1" x14ac:dyDescent="0.25">
      <c r="A319" s="7"/>
      <c r="B319" s="117"/>
      <c r="C319" s="117"/>
      <c r="D319" s="6"/>
      <c r="F319" s="6"/>
    </row>
    <row r="320" spans="1:6" s="5" customFormat="1" x14ac:dyDescent="0.25">
      <c r="A320" s="7"/>
      <c r="B320" s="117"/>
      <c r="C320" s="117"/>
      <c r="D320" s="6"/>
      <c r="F320" s="6"/>
    </row>
    <row r="321" spans="1:6" s="5" customFormat="1" x14ac:dyDescent="0.25">
      <c r="A321" s="7"/>
      <c r="B321" s="117"/>
      <c r="C321" s="117"/>
      <c r="D321" s="6"/>
      <c r="F321" s="6"/>
    </row>
    <row r="322" spans="1:6" s="5" customFormat="1" x14ac:dyDescent="0.25">
      <c r="A322" s="7"/>
      <c r="B322" s="117"/>
      <c r="C322" s="117"/>
      <c r="D322" s="6"/>
      <c r="F322" s="6"/>
    </row>
    <row r="323" spans="1:6" s="5" customFormat="1" x14ac:dyDescent="0.25">
      <c r="A323" s="7"/>
      <c r="B323" s="117"/>
      <c r="C323" s="117"/>
      <c r="D323" s="6"/>
      <c r="F323" s="6"/>
    </row>
    <row r="324" spans="1:6" s="5" customFormat="1" x14ac:dyDescent="0.25">
      <c r="A324" s="7"/>
      <c r="B324" s="117"/>
      <c r="C324" s="117"/>
      <c r="D324" s="6"/>
      <c r="F324" s="6"/>
    </row>
    <row r="325" spans="1:6" s="5" customFormat="1" x14ac:dyDescent="0.25">
      <c r="A325" s="7"/>
      <c r="B325" s="117"/>
      <c r="C325" s="117"/>
      <c r="D325" s="6"/>
      <c r="F325" s="6"/>
    </row>
    <row r="326" spans="1:6" s="5" customFormat="1" x14ac:dyDescent="0.25">
      <c r="A326" s="7"/>
      <c r="B326" s="117"/>
      <c r="C326" s="117"/>
      <c r="D326" s="6"/>
      <c r="F326" s="6"/>
    </row>
    <row r="327" spans="1:6" s="5" customFormat="1" x14ac:dyDescent="0.25">
      <c r="A327" s="7"/>
      <c r="B327" s="117"/>
      <c r="C327" s="117"/>
      <c r="D327" s="6"/>
      <c r="F327" s="6"/>
    </row>
    <row r="328" spans="1:6" s="5" customFormat="1" x14ac:dyDescent="0.25">
      <c r="A328" s="7"/>
      <c r="B328" s="117"/>
      <c r="C328" s="117"/>
      <c r="D328" s="6"/>
      <c r="F328" s="6"/>
    </row>
    <row r="329" spans="1:6" s="5" customFormat="1" x14ac:dyDescent="0.25">
      <c r="A329" s="7"/>
      <c r="B329" s="117"/>
      <c r="C329" s="117"/>
      <c r="D329" s="6"/>
      <c r="F329" s="6"/>
    </row>
    <row r="330" spans="1:6" s="5" customFormat="1" x14ac:dyDescent="0.25">
      <c r="A330" s="7"/>
      <c r="B330" s="117"/>
      <c r="C330" s="117"/>
      <c r="D330" s="6"/>
      <c r="F330" s="6"/>
    </row>
    <row r="331" spans="1:6" s="5" customFormat="1" x14ac:dyDescent="0.25">
      <c r="A331" s="7"/>
      <c r="B331" s="117"/>
      <c r="C331" s="117"/>
      <c r="D331" s="6"/>
      <c r="F331" s="6"/>
    </row>
    <row r="332" spans="1:6" s="5" customFormat="1" x14ac:dyDescent="0.25">
      <c r="A332" s="7"/>
      <c r="B332" s="117"/>
      <c r="C332" s="117"/>
      <c r="D332" s="6"/>
      <c r="F332" s="6"/>
    </row>
    <row r="333" spans="1:6" s="5" customFormat="1" x14ac:dyDescent="0.25">
      <c r="A333" s="7"/>
      <c r="B333" s="117"/>
      <c r="C333" s="117"/>
      <c r="D333" s="6"/>
      <c r="F333" s="6"/>
    </row>
    <row r="334" spans="1:6" s="5" customFormat="1" x14ac:dyDescent="0.25">
      <c r="A334" s="7"/>
      <c r="B334" s="117"/>
      <c r="C334" s="117"/>
      <c r="D334" s="6"/>
      <c r="F334" s="6"/>
    </row>
    <row r="335" spans="1:6" s="5" customFormat="1" x14ac:dyDescent="0.25">
      <c r="A335" s="7"/>
      <c r="B335" s="117"/>
      <c r="C335" s="117"/>
      <c r="D335" s="6"/>
      <c r="F335" s="6"/>
    </row>
    <row r="336" spans="1:6" s="5" customFormat="1" x14ac:dyDescent="0.25">
      <c r="A336" s="7"/>
      <c r="B336" s="117"/>
      <c r="C336" s="117"/>
      <c r="D336" s="6"/>
      <c r="F336" s="6"/>
    </row>
    <row r="337" spans="1:6" s="5" customFormat="1" x14ac:dyDescent="0.25">
      <c r="A337" s="7"/>
      <c r="B337" s="117"/>
      <c r="C337" s="117"/>
      <c r="D337" s="6"/>
      <c r="F337" s="6"/>
    </row>
    <row r="338" spans="1:6" s="5" customFormat="1" x14ac:dyDescent="0.25">
      <c r="A338" s="7"/>
      <c r="B338" s="117"/>
      <c r="C338" s="117"/>
      <c r="D338" s="6"/>
      <c r="F338" s="6"/>
    </row>
    <row r="339" spans="1:6" s="5" customFormat="1" x14ac:dyDescent="0.25">
      <c r="A339" s="7"/>
      <c r="B339" s="117"/>
      <c r="C339" s="117"/>
      <c r="D339" s="6"/>
      <c r="F339" s="6"/>
    </row>
    <row r="340" spans="1:6" s="5" customFormat="1" x14ac:dyDescent="0.25">
      <c r="A340" s="7"/>
      <c r="B340" s="117"/>
      <c r="C340" s="117"/>
      <c r="D340" s="6"/>
      <c r="F340" s="6"/>
    </row>
    <row r="341" spans="1:6" s="5" customFormat="1" x14ac:dyDescent="0.25">
      <c r="A341" s="7"/>
      <c r="B341" s="117"/>
      <c r="C341" s="117"/>
      <c r="D341" s="6"/>
      <c r="F341" s="6"/>
    </row>
    <row r="342" spans="1:6" s="5" customFormat="1" x14ac:dyDescent="0.25">
      <c r="A342" s="7"/>
      <c r="B342" s="117"/>
      <c r="C342" s="117"/>
      <c r="D342" s="6"/>
      <c r="F342" s="6"/>
    </row>
    <row r="343" spans="1:6" s="5" customFormat="1" x14ac:dyDescent="0.25">
      <c r="A343" s="7"/>
      <c r="B343" s="117"/>
      <c r="C343" s="117"/>
      <c r="D343" s="6"/>
      <c r="F343" s="6"/>
    </row>
    <row r="344" spans="1:6" s="5" customFormat="1" x14ac:dyDescent="0.25">
      <c r="A344" s="7"/>
      <c r="B344" s="117"/>
      <c r="C344" s="117"/>
      <c r="D344" s="6"/>
      <c r="F344" s="6"/>
    </row>
    <row r="345" spans="1:6" s="5" customFormat="1" x14ac:dyDescent="0.25">
      <c r="A345" s="7"/>
      <c r="B345" s="117"/>
      <c r="C345" s="117"/>
      <c r="D345" s="6"/>
      <c r="F345" s="6"/>
    </row>
    <row r="346" spans="1:6" s="5" customFormat="1" x14ac:dyDescent="0.25">
      <c r="A346" s="7"/>
      <c r="B346" s="117"/>
      <c r="C346" s="117"/>
      <c r="D346" s="6"/>
      <c r="F346" s="6"/>
    </row>
    <row r="347" spans="1:6" s="5" customFormat="1" x14ac:dyDescent="0.25">
      <c r="A347" s="7"/>
      <c r="B347" s="117"/>
      <c r="C347" s="117"/>
      <c r="D347" s="6"/>
      <c r="F347" s="6"/>
    </row>
    <row r="348" spans="1:6" s="5" customFormat="1" x14ac:dyDescent="0.25">
      <c r="A348" s="7"/>
      <c r="B348" s="117"/>
      <c r="C348" s="117"/>
      <c r="D348" s="6"/>
      <c r="F348" s="6"/>
    </row>
    <row r="349" spans="1:6" s="5" customFormat="1" x14ac:dyDescent="0.25">
      <c r="A349" s="7"/>
      <c r="B349" s="117"/>
      <c r="C349" s="117"/>
      <c r="D349" s="6"/>
      <c r="F349" s="6"/>
    </row>
    <row r="350" spans="1:6" s="5" customFormat="1" x14ac:dyDescent="0.25">
      <c r="A350" s="7"/>
      <c r="B350" s="117"/>
      <c r="C350" s="117"/>
      <c r="D350" s="6"/>
      <c r="F350" s="6"/>
    </row>
    <row r="351" spans="1:6" s="5" customFormat="1" x14ac:dyDescent="0.25">
      <c r="A351" s="7"/>
      <c r="B351" s="117"/>
      <c r="C351" s="117"/>
      <c r="D351" s="6"/>
      <c r="F351" s="6"/>
    </row>
    <row r="352" spans="1:6" s="5" customFormat="1" x14ac:dyDescent="0.25">
      <c r="A352" s="7"/>
      <c r="B352" s="117"/>
      <c r="C352" s="117"/>
      <c r="D352" s="6"/>
      <c r="F352" s="6"/>
    </row>
    <row r="353" spans="1:6" s="5" customFormat="1" x14ac:dyDescent="0.25">
      <c r="A353" s="7"/>
      <c r="B353" s="117"/>
      <c r="C353" s="117"/>
      <c r="D353" s="6"/>
      <c r="F353" s="6"/>
    </row>
    <row r="354" spans="1:6" s="5" customFormat="1" x14ac:dyDescent="0.25">
      <c r="A354" s="7"/>
      <c r="B354" s="117"/>
      <c r="C354" s="117"/>
      <c r="D354" s="6"/>
      <c r="F354" s="6"/>
    </row>
    <row r="355" spans="1:6" s="5" customFormat="1" x14ac:dyDescent="0.25">
      <c r="A355" s="7"/>
      <c r="B355" s="117"/>
      <c r="C355" s="117"/>
      <c r="D355" s="6"/>
      <c r="F355" s="6"/>
    </row>
    <row r="356" spans="1:6" s="5" customFormat="1" x14ac:dyDescent="0.25">
      <c r="A356" s="7"/>
      <c r="B356" s="117"/>
      <c r="C356" s="117"/>
      <c r="D356" s="6"/>
      <c r="F356" s="6"/>
    </row>
    <row r="357" spans="1:6" s="5" customFormat="1" x14ac:dyDescent="0.25">
      <c r="A357" s="7"/>
      <c r="B357" s="117"/>
      <c r="C357" s="117"/>
      <c r="D357" s="6"/>
      <c r="F357" s="6"/>
    </row>
    <row r="358" spans="1:6" s="5" customFormat="1" x14ac:dyDescent="0.25">
      <c r="A358" s="7"/>
      <c r="B358" s="117"/>
      <c r="C358" s="117"/>
      <c r="D358" s="6"/>
      <c r="F358" s="6"/>
    </row>
    <row r="359" spans="1:6" s="5" customFormat="1" x14ac:dyDescent="0.25">
      <c r="A359" s="7"/>
      <c r="B359" s="117"/>
      <c r="C359" s="117"/>
      <c r="D359" s="6"/>
      <c r="F359" s="6"/>
    </row>
    <row r="360" spans="1:6" s="5" customFormat="1" x14ac:dyDescent="0.25">
      <c r="A360" s="7"/>
      <c r="B360" s="117"/>
      <c r="C360" s="117"/>
      <c r="D360" s="6"/>
      <c r="F360" s="6"/>
    </row>
    <row r="361" spans="1:6" s="5" customFormat="1" x14ac:dyDescent="0.25">
      <c r="A361" s="7"/>
      <c r="B361" s="117"/>
      <c r="C361" s="117"/>
      <c r="D361" s="6"/>
      <c r="F361" s="6"/>
    </row>
    <row r="362" spans="1:6" s="5" customFormat="1" x14ac:dyDescent="0.25">
      <c r="A362" s="7"/>
      <c r="B362" s="117"/>
      <c r="C362" s="117"/>
      <c r="D362" s="6"/>
      <c r="F362" s="6"/>
    </row>
    <row r="363" spans="1:6" s="5" customFormat="1" x14ac:dyDescent="0.25">
      <c r="A363" s="7"/>
      <c r="B363" s="117"/>
      <c r="C363" s="117"/>
      <c r="D363" s="6"/>
      <c r="F363" s="6"/>
    </row>
    <row r="364" spans="1:6" s="5" customFormat="1" x14ac:dyDescent="0.25">
      <c r="A364" s="7"/>
      <c r="B364" s="117"/>
      <c r="C364" s="117"/>
      <c r="D364" s="6"/>
      <c r="F364" s="6"/>
    </row>
    <row r="365" spans="1:6" s="5" customFormat="1" x14ac:dyDescent="0.25">
      <c r="A365" s="7"/>
      <c r="B365" s="117"/>
      <c r="C365" s="117"/>
      <c r="D365" s="6"/>
      <c r="F365" s="6"/>
    </row>
    <row r="366" spans="1:6" s="5" customFormat="1" x14ac:dyDescent="0.25">
      <c r="A366" s="7"/>
      <c r="B366" s="117"/>
      <c r="C366" s="117"/>
      <c r="D366" s="6"/>
      <c r="F366" s="6"/>
    </row>
    <row r="367" spans="1:6" s="5" customFormat="1" x14ac:dyDescent="0.25">
      <c r="A367" s="7"/>
      <c r="B367" s="117"/>
      <c r="C367" s="117"/>
      <c r="D367" s="6"/>
      <c r="F367" s="6"/>
    </row>
    <row r="368" spans="1:6" s="5" customFormat="1" x14ac:dyDescent="0.25">
      <c r="A368" s="7"/>
      <c r="B368" s="117"/>
      <c r="C368" s="117"/>
      <c r="D368" s="6"/>
      <c r="F368" s="6"/>
    </row>
    <row r="369" spans="1:6" s="5" customFormat="1" x14ac:dyDescent="0.25">
      <c r="A369" s="7"/>
      <c r="B369" s="117"/>
      <c r="C369" s="117"/>
      <c r="D369" s="6"/>
      <c r="F369" s="6"/>
    </row>
    <row r="370" spans="1:6" s="5" customFormat="1" x14ac:dyDescent="0.25">
      <c r="A370" s="7"/>
      <c r="B370" s="117"/>
      <c r="C370" s="117"/>
      <c r="D370" s="6"/>
      <c r="F370" s="6"/>
    </row>
    <row r="371" spans="1:6" s="5" customFormat="1" x14ac:dyDescent="0.25">
      <c r="A371" s="7"/>
      <c r="B371" s="117"/>
      <c r="C371" s="117"/>
      <c r="D371" s="6"/>
      <c r="F371" s="6"/>
    </row>
    <row r="372" spans="1:6" s="5" customFormat="1" x14ac:dyDescent="0.25">
      <c r="A372" s="7"/>
      <c r="B372" s="117"/>
      <c r="C372" s="117"/>
      <c r="D372" s="6"/>
      <c r="F372" s="6"/>
    </row>
    <row r="373" spans="1:6" s="5" customFormat="1" x14ac:dyDescent="0.25">
      <c r="A373" s="7"/>
      <c r="B373" s="117"/>
      <c r="C373" s="117"/>
      <c r="D373" s="6"/>
      <c r="F373" s="6"/>
    </row>
    <row r="374" spans="1:6" s="5" customFormat="1" x14ac:dyDescent="0.25">
      <c r="A374" s="7"/>
      <c r="B374" s="117"/>
      <c r="C374" s="117"/>
      <c r="D374" s="6"/>
      <c r="F374" s="6"/>
    </row>
    <row r="375" spans="1:6" s="5" customFormat="1" x14ac:dyDescent="0.25">
      <c r="A375" s="7"/>
      <c r="B375" s="117"/>
      <c r="C375" s="117"/>
      <c r="D375" s="6"/>
      <c r="F375" s="6"/>
    </row>
    <row r="376" spans="1:6" s="5" customFormat="1" x14ac:dyDescent="0.25">
      <c r="A376" s="7"/>
      <c r="B376" s="117"/>
      <c r="C376" s="117"/>
      <c r="D376" s="6"/>
      <c r="F376" s="6"/>
    </row>
    <row r="377" spans="1:6" s="5" customFormat="1" x14ac:dyDescent="0.25">
      <c r="A377" s="7"/>
      <c r="B377" s="117"/>
      <c r="C377" s="117"/>
      <c r="D377" s="6"/>
      <c r="F377" s="6"/>
    </row>
    <row r="378" spans="1:6" s="5" customFormat="1" x14ac:dyDescent="0.25">
      <c r="A378" s="7"/>
      <c r="B378" s="117"/>
      <c r="C378" s="117"/>
      <c r="D378" s="6"/>
      <c r="F378" s="6"/>
    </row>
    <row r="379" spans="1:6" s="5" customFormat="1" x14ac:dyDescent="0.25">
      <c r="A379" s="7"/>
      <c r="B379" s="117"/>
      <c r="C379" s="117"/>
      <c r="D379" s="6"/>
      <c r="F379" s="6"/>
    </row>
    <row r="380" spans="1:6" s="5" customFormat="1" x14ac:dyDescent="0.25">
      <c r="A380" s="7"/>
      <c r="B380" s="117"/>
      <c r="C380" s="117"/>
      <c r="D380" s="6"/>
      <c r="F380" s="6"/>
    </row>
    <row r="381" spans="1:6" s="5" customFormat="1" x14ac:dyDescent="0.25">
      <c r="A381" s="7"/>
      <c r="B381" s="117"/>
      <c r="C381" s="117"/>
      <c r="D381" s="6"/>
      <c r="F381" s="6"/>
    </row>
    <row r="382" spans="1:6" s="5" customFormat="1" x14ac:dyDescent="0.25">
      <c r="A382" s="7"/>
      <c r="B382" s="117"/>
      <c r="C382" s="117"/>
      <c r="D382" s="6"/>
      <c r="F382" s="6"/>
    </row>
    <row r="383" spans="1:6" s="5" customFormat="1" x14ac:dyDescent="0.25">
      <c r="A383" s="7"/>
      <c r="B383" s="117"/>
      <c r="C383" s="117"/>
      <c r="D383" s="6"/>
      <c r="F383" s="6"/>
    </row>
    <row r="384" spans="1:6" s="5" customFormat="1" x14ac:dyDescent="0.25">
      <c r="A384" s="7"/>
      <c r="B384" s="117"/>
      <c r="C384" s="117"/>
      <c r="D384" s="6"/>
      <c r="F384" s="6"/>
    </row>
    <row r="385" spans="1:6" s="5" customFormat="1" x14ac:dyDescent="0.25">
      <c r="A385" s="7"/>
      <c r="B385" s="117"/>
      <c r="C385" s="117"/>
      <c r="D385" s="6"/>
      <c r="F385" s="6"/>
    </row>
    <row r="386" spans="1:6" s="5" customFormat="1" x14ac:dyDescent="0.25">
      <c r="A386" s="7"/>
      <c r="B386" s="117"/>
      <c r="C386" s="117"/>
      <c r="D386" s="6"/>
      <c r="F386" s="6"/>
    </row>
    <row r="387" spans="1:6" s="5" customFormat="1" x14ac:dyDescent="0.25">
      <c r="A387" s="7"/>
      <c r="B387" s="117"/>
      <c r="C387" s="117"/>
      <c r="D387" s="6"/>
      <c r="F387" s="6"/>
    </row>
    <row r="388" spans="1:6" s="5" customFormat="1" x14ac:dyDescent="0.25">
      <c r="A388" s="7"/>
      <c r="B388" s="117"/>
      <c r="C388" s="117"/>
      <c r="D388" s="6"/>
      <c r="F388" s="6"/>
    </row>
    <row r="389" spans="1:6" s="5" customFormat="1" x14ac:dyDescent="0.25">
      <c r="A389" s="7"/>
      <c r="B389" s="117"/>
      <c r="C389" s="117"/>
      <c r="D389" s="6"/>
      <c r="F389" s="6"/>
    </row>
    <row r="390" spans="1:6" s="5" customFormat="1" x14ac:dyDescent="0.25">
      <c r="A390" s="7"/>
      <c r="B390" s="117"/>
      <c r="C390" s="117"/>
      <c r="D390" s="6"/>
      <c r="F390" s="6"/>
    </row>
    <row r="391" spans="1:6" s="5" customFormat="1" x14ac:dyDescent="0.25">
      <c r="A391" s="7"/>
      <c r="B391" s="117"/>
      <c r="C391" s="117"/>
      <c r="D391" s="6"/>
      <c r="F391" s="6"/>
    </row>
    <row r="392" spans="1:6" s="5" customFormat="1" x14ac:dyDescent="0.25">
      <c r="A392" s="7"/>
      <c r="B392" s="117"/>
      <c r="C392" s="117"/>
      <c r="D392" s="6"/>
      <c r="F392" s="6"/>
    </row>
    <row r="393" spans="1:6" s="5" customFormat="1" x14ac:dyDescent="0.25">
      <c r="A393" s="7"/>
      <c r="B393" s="117"/>
      <c r="C393" s="117"/>
      <c r="D393" s="6"/>
      <c r="F393" s="6"/>
    </row>
    <row r="394" spans="1:6" s="5" customFormat="1" x14ac:dyDescent="0.25">
      <c r="A394" s="7"/>
      <c r="B394" s="117"/>
      <c r="C394" s="117"/>
      <c r="D394" s="6"/>
      <c r="F394" s="6"/>
    </row>
    <row r="395" spans="1:6" s="5" customFormat="1" x14ac:dyDescent="0.25">
      <c r="A395" s="7"/>
      <c r="B395" s="117"/>
      <c r="C395" s="117"/>
      <c r="D395" s="6"/>
      <c r="F395" s="6"/>
    </row>
    <row r="396" spans="1:6" s="5" customFormat="1" x14ac:dyDescent="0.25">
      <c r="A396" s="7"/>
      <c r="B396" s="117"/>
      <c r="C396" s="117"/>
      <c r="D396" s="6"/>
      <c r="F396" s="6"/>
    </row>
    <row r="397" spans="1:6" s="5" customFormat="1" x14ac:dyDescent="0.25">
      <c r="A397" s="7"/>
      <c r="B397" s="117"/>
      <c r="C397" s="117"/>
      <c r="D397" s="6"/>
      <c r="F397" s="6"/>
    </row>
    <row r="398" spans="1:6" s="5" customFormat="1" x14ac:dyDescent="0.25">
      <c r="A398" s="7"/>
      <c r="B398" s="117"/>
      <c r="C398" s="117"/>
      <c r="D398" s="6"/>
      <c r="F398" s="6"/>
    </row>
    <row r="399" spans="1:6" s="5" customFormat="1" x14ac:dyDescent="0.25">
      <c r="A399" s="7"/>
      <c r="B399" s="117"/>
      <c r="C399" s="117"/>
      <c r="D399" s="6"/>
      <c r="F399" s="6"/>
    </row>
    <row r="400" spans="1:6" s="5" customFormat="1" x14ac:dyDescent="0.25">
      <c r="A400" s="7"/>
      <c r="B400" s="117"/>
      <c r="C400" s="117"/>
      <c r="D400" s="6"/>
      <c r="F400" s="6"/>
    </row>
    <row r="401" spans="1:6" s="5" customFormat="1" x14ac:dyDescent="0.25">
      <c r="A401" s="7"/>
      <c r="B401" s="117"/>
      <c r="C401" s="117"/>
      <c r="D401" s="6"/>
      <c r="F401" s="6"/>
    </row>
    <row r="402" spans="1:6" s="5" customFormat="1" x14ac:dyDescent="0.25">
      <c r="A402" s="7"/>
      <c r="B402" s="117"/>
      <c r="C402" s="117"/>
      <c r="D402" s="6"/>
      <c r="F402" s="6"/>
    </row>
    <row r="403" spans="1:6" s="5" customFormat="1" x14ac:dyDescent="0.25">
      <c r="A403" s="7"/>
      <c r="B403" s="117"/>
      <c r="C403" s="117"/>
      <c r="D403" s="6"/>
      <c r="F403" s="6"/>
    </row>
    <row r="404" spans="1:6" s="5" customFormat="1" x14ac:dyDescent="0.25">
      <c r="A404" s="7"/>
      <c r="B404" s="117"/>
      <c r="C404" s="117"/>
      <c r="D404" s="6"/>
      <c r="F404" s="6"/>
    </row>
    <row r="405" spans="1:6" s="5" customFormat="1" x14ac:dyDescent="0.25">
      <c r="A405" s="7"/>
      <c r="B405" s="117"/>
      <c r="C405" s="117"/>
      <c r="D405" s="6"/>
      <c r="F405" s="6"/>
    </row>
    <row r="406" spans="1:6" s="5" customFormat="1" x14ac:dyDescent="0.25">
      <c r="A406" s="7"/>
      <c r="B406" s="117"/>
      <c r="C406" s="117"/>
      <c r="D406" s="6"/>
      <c r="F406" s="6"/>
    </row>
    <row r="407" spans="1:6" s="5" customFormat="1" x14ac:dyDescent="0.25">
      <c r="A407" s="7"/>
      <c r="B407" s="117"/>
      <c r="C407" s="117"/>
      <c r="D407" s="6"/>
      <c r="F407" s="6"/>
    </row>
    <row r="408" spans="1:6" s="5" customFormat="1" x14ac:dyDescent="0.25">
      <c r="A408" s="7"/>
      <c r="B408" s="117"/>
      <c r="C408" s="117"/>
      <c r="D408" s="6"/>
      <c r="F408" s="6"/>
    </row>
    <row r="409" spans="1:6" s="5" customFormat="1" x14ac:dyDescent="0.25">
      <c r="A409" s="7"/>
      <c r="B409" s="117"/>
      <c r="C409" s="117"/>
      <c r="D409" s="6"/>
      <c r="F409" s="6"/>
    </row>
    <row r="410" spans="1:6" s="5" customFormat="1" x14ac:dyDescent="0.25">
      <c r="A410" s="7"/>
      <c r="B410" s="117"/>
      <c r="C410" s="117"/>
      <c r="D410" s="6"/>
      <c r="F410" s="6"/>
    </row>
    <row r="411" spans="1:6" s="5" customFormat="1" x14ac:dyDescent="0.25">
      <c r="A411" s="7"/>
      <c r="B411" s="117"/>
      <c r="C411" s="117"/>
      <c r="D411" s="6"/>
      <c r="F411" s="6"/>
    </row>
    <row r="412" spans="1:6" s="5" customFormat="1" x14ac:dyDescent="0.25">
      <c r="A412" s="7"/>
      <c r="B412" s="117"/>
      <c r="C412" s="117"/>
      <c r="D412" s="6"/>
      <c r="F412" s="6"/>
    </row>
    <row r="413" spans="1:6" s="5" customFormat="1" x14ac:dyDescent="0.25">
      <c r="A413" s="7"/>
      <c r="B413" s="117"/>
      <c r="C413" s="117"/>
      <c r="D413" s="6"/>
      <c r="F413" s="6"/>
    </row>
    <row r="414" spans="1:6" s="5" customFormat="1" x14ac:dyDescent="0.25">
      <c r="A414" s="7"/>
      <c r="B414" s="117"/>
      <c r="C414" s="117"/>
      <c r="D414" s="6"/>
      <c r="F414" s="6"/>
    </row>
    <row r="415" spans="1:6" s="5" customFormat="1" x14ac:dyDescent="0.25">
      <c r="A415" s="7"/>
      <c r="B415" s="117"/>
      <c r="C415" s="117"/>
      <c r="D415" s="6"/>
      <c r="F415" s="6"/>
    </row>
    <row r="416" spans="1:6" s="5" customFormat="1" x14ac:dyDescent="0.25">
      <c r="A416" s="7"/>
      <c r="B416" s="117"/>
      <c r="C416" s="117"/>
      <c r="D416" s="6"/>
      <c r="F416" s="6"/>
    </row>
    <row r="417" spans="1:6" s="5" customFormat="1" x14ac:dyDescent="0.25">
      <c r="A417" s="7"/>
      <c r="B417" s="117"/>
      <c r="C417" s="117"/>
      <c r="D417" s="6"/>
      <c r="F417" s="6"/>
    </row>
    <row r="418" spans="1:6" s="5" customFormat="1" x14ac:dyDescent="0.25">
      <c r="A418" s="7"/>
      <c r="B418" s="117"/>
      <c r="C418" s="117"/>
      <c r="D418" s="6"/>
      <c r="F418" s="6"/>
    </row>
    <row r="419" spans="1:6" s="5" customFormat="1" x14ac:dyDescent="0.25">
      <c r="A419" s="7"/>
      <c r="B419" s="117"/>
      <c r="C419" s="117"/>
      <c r="D419" s="6"/>
      <c r="F419" s="6"/>
    </row>
    <row r="420" spans="1:6" s="5" customFormat="1" x14ac:dyDescent="0.25">
      <c r="A420" s="7"/>
      <c r="B420" s="117"/>
      <c r="C420" s="117"/>
      <c r="D420" s="6"/>
      <c r="F420" s="6"/>
    </row>
    <row r="421" spans="1:6" s="5" customFormat="1" x14ac:dyDescent="0.25">
      <c r="A421" s="7"/>
      <c r="B421" s="117"/>
      <c r="C421" s="117"/>
      <c r="D421" s="6"/>
      <c r="F421" s="6"/>
    </row>
    <row r="422" spans="1:6" s="5" customFormat="1" x14ac:dyDescent="0.25">
      <c r="A422" s="7"/>
      <c r="B422" s="117"/>
      <c r="C422" s="117"/>
      <c r="D422" s="6"/>
      <c r="F422" s="6"/>
    </row>
    <row r="423" spans="1:6" s="5" customFormat="1" x14ac:dyDescent="0.25">
      <c r="A423" s="7"/>
      <c r="B423" s="117"/>
      <c r="C423" s="117"/>
      <c r="D423" s="6"/>
      <c r="F423" s="6"/>
    </row>
    <row r="424" spans="1:6" s="5" customFormat="1" x14ac:dyDescent="0.25">
      <c r="A424" s="7"/>
      <c r="B424" s="117"/>
      <c r="C424" s="117"/>
      <c r="D424" s="6"/>
      <c r="F424" s="6"/>
    </row>
    <row r="425" spans="1:6" s="5" customFormat="1" x14ac:dyDescent="0.25">
      <c r="A425" s="7"/>
      <c r="B425" s="117"/>
      <c r="C425" s="117"/>
      <c r="D425" s="6"/>
      <c r="F425" s="6"/>
    </row>
    <row r="426" spans="1:6" s="5" customFormat="1" x14ac:dyDescent="0.25">
      <c r="A426" s="7"/>
      <c r="B426" s="117"/>
      <c r="C426" s="117"/>
      <c r="D426" s="6"/>
      <c r="F426" s="6"/>
    </row>
    <row r="427" spans="1:6" s="5" customFormat="1" x14ac:dyDescent="0.25">
      <c r="A427" s="7"/>
      <c r="B427" s="117"/>
      <c r="C427" s="117"/>
      <c r="D427" s="6"/>
      <c r="F427" s="6"/>
    </row>
    <row r="428" spans="1:6" s="5" customFormat="1" x14ac:dyDescent="0.25">
      <c r="A428" s="7"/>
      <c r="B428" s="117"/>
      <c r="C428" s="117"/>
      <c r="D428" s="6"/>
      <c r="F428" s="6"/>
    </row>
    <row r="429" spans="1:6" s="5" customFormat="1" x14ac:dyDescent="0.25">
      <c r="A429" s="7"/>
      <c r="B429" s="117"/>
      <c r="C429" s="117"/>
      <c r="D429" s="6"/>
      <c r="F429" s="6"/>
    </row>
    <row r="430" spans="1:6" s="5" customFormat="1" x14ac:dyDescent="0.25">
      <c r="A430" s="7"/>
      <c r="B430" s="117"/>
      <c r="C430" s="117"/>
      <c r="D430" s="6"/>
      <c r="F430" s="6"/>
    </row>
    <row r="431" spans="1:6" s="5" customFormat="1" x14ac:dyDescent="0.25">
      <c r="A431" s="7"/>
      <c r="B431" s="117"/>
      <c r="C431" s="117"/>
      <c r="D431" s="6"/>
      <c r="F431" s="6"/>
    </row>
    <row r="432" spans="1:6" s="5" customFormat="1" x14ac:dyDescent="0.25">
      <c r="A432" s="7"/>
      <c r="B432" s="117"/>
      <c r="C432" s="117"/>
      <c r="D432" s="6"/>
      <c r="F432" s="6"/>
    </row>
    <row r="433" spans="1:6" s="5" customFormat="1" x14ac:dyDescent="0.25">
      <c r="A433" s="7"/>
      <c r="B433" s="117"/>
      <c r="C433" s="117"/>
      <c r="D433" s="6"/>
      <c r="F433" s="6"/>
    </row>
    <row r="434" spans="1:6" s="5" customFormat="1" x14ac:dyDescent="0.25">
      <c r="A434" s="7"/>
      <c r="B434" s="117"/>
      <c r="C434" s="117"/>
      <c r="D434" s="6"/>
      <c r="F434" s="6"/>
    </row>
    <row r="435" spans="1:6" s="5" customFormat="1" x14ac:dyDescent="0.25">
      <c r="A435" s="7"/>
      <c r="B435" s="117"/>
      <c r="C435" s="117"/>
      <c r="D435" s="6"/>
      <c r="F435" s="6"/>
    </row>
    <row r="436" spans="1:6" s="5" customFormat="1" x14ac:dyDescent="0.25">
      <c r="A436" s="7"/>
      <c r="B436" s="117"/>
      <c r="C436" s="117"/>
      <c r="D436" s="6"/>
      <c r="F436" s="6"/>
    </row>
    <row r="437" spans="1:6" s="5" customFormat="1" x14ac:dyDescent="0.25">
      <c r="A437" s="7"/>
      <c r="B437" s="117"/>
      <c r="C437" s="117"/>
      <c r="D437" s="6"/>
      <c r="F437" s="6"/>
    </row>
    <row r="438" spans="1:6" s="5" customFormat="1" x14ac:dyDescent="0.25">
      <c r="A438" s="7"/>
      <c r="B438" s="117"/>
      <c r="C438" s="117"/>
      <c r="D438" s="6"/>
      <c r="F438" s="6"/>
    </row>
    <row r="439" spans="1:6" s="5" customFormat="1" x14ac:dyDescent="0.25">
      <c r="A439" s="7"/>
      <c r="B439" s="117"/>
      <c r="C439" s="117"/>
      <c r="D439" s="6"/>
      <c r="F439" s="6"/>
    </row>
    <row r="440" spans="1:6" s="5" customFormat="1" x14ac:dyDescent="0.25">
      <c r="A440" s="7"/>
      <c r="B440" s="117"/>
      <c r="C440" s="117"/>
      <c r="D440" s="6"/>
      <c r="F440" s="6"/>
    </row>
    <row r="441" spans="1:6" s="5" customFormat="1" x14ac:dyDescent="0.25">
      <c r="A441" s="7"/>
      <c r="B441" s="117"/>
      <c r="C441" s="117"/>
      <c r="D441" s="6"/>
      <c r="F441" s="6"/>
    </row>
    <row r="442" spans="1:6" s="5" customFormat="1" x14ac:dyDescent="0.25">
      <c r="A442" s="7"/>
      <c r="B442" s="117"/>
      <c r="C442" s="117"/>
      <c r="D442" s="6"/>
      <c r="F442" s="6"/>
    </row>
    <row r="443" spans="1:6" s="5" customFormat="1" x14ac:dyDescent="0.25">
      <c r="A443" s="7"/>
      <c r="B443" s="117"/>
      <c r="C443" s="117"/>
      <c r="D443" s="6"/>
      <c r="F443" s="6"/>
    </row>
    <row r="444" spans="1:6" s="5" customFormat="1" x14ac:dyDescent="0.25">
      <c r="A444" s="7"/>
      <c r="B444" s="117"/>
      <c r="C444" s="117"/>
      <c r="D444" s="6"/>
      <c r="F444" s="6"/>
    </row>
    <row r="445" spans="1:6" s="5" customFormat="1" x14ac:dyDescent="0.25">
      <c r="A445" s="7"/>
      <c r="B445" s="117"/>
      <c r="C445" s="117"/>
      <c r="D445" s="6"/>
      <c r="F445" s="6"/>
    </row>
    <row r="446" spans="1:6" s="5" customFormat="1" x14ac:dyDescent="0.25">
      <c r="A446" s="7"/>
      <c r="B446" s="117"/>
      <c r="C446" s="117"/>
      <c r="D446" s="6"/>
      <c r="F446" s="6"/>
    </row>
    <row r="447" spans="1:6" s="5" customFormat="1" x14ac:dyDescent="0.25">
      <c r="A447" s="7"/>
      <c r="B447" s="117"/>
      <c r="C447" s="117"/>
      <c r="D447" s="6"/>
      <c r="F447" s="6"/>
    </row>
    <row r="448" spans="1:6" s="5" customFormat="1" x14ac:dyDescent="0.25">
      <c r="A448" s="7"/>
      <c r="B448" s="117"/>
      <c r="C448" s="117"/>
      <c r="D448" s="6"/>
      <c r="F448" s="6"/>
    </row>
    <row r="449" spans="1:6" s="5" customFormat="1" x14ac:dyDescent="0.25">
      <c r="A449" s="7"/>
      <c r="B449" s="117"/>
      <c r="C449" s="117"/>
      <c r="D449" s="6"/>
      <c r="F449" s="6"/>
    </row>
    <row r="450" spans="1:6" s="5" customFormat="1" x14ac:dyDescent="0.25">
      <c r="A450" s="7"/>
      <c r="B450" s="117"/>
      <c r="C450" s="117"/>
      <c r="D450" s="6"/>
      <c r="F450" s="6"/>
    </row>
    <row r="451" spans="1:6" s="5" customFormat="1" x14ac:dyDescent="0.25">
      <c r="A451" s="7"/>
      <c r="B451" s="117"/>
      <c r="C451" s="117"/>
      <c r="D451" s="6"/>
      <c r="F451" s="6"/>
    </row>
    <row r="452" spans="1:6" s="5" customFormat="1" x14ac:dyDescent="0.25">
      <c r="A452" s="7"/>
      <c r="B452" s="117"/>
      <c r="C452" s="117"/>
      <c r="D452" s="6"/>
      <c r="F452" s="6"/>
    </row>
    <row r="453" spans="1:6" s="5" customFormat="1" x14ac:dyDescent="0.25">
      <c r="A453" s="7"/>
      <c r="B453" s="117"/>
      <c r="C453" s="117"/>
      <c r="D453" s="6"/>
      <c r="F453" s="6"/>
    </row>
    <row r="454" spans="1:6" s="5" customFormat="1" x14ac:dyDescent="0.25">
      <c r="A454" s="7"/>
      <c r="B454" s="117"/>
      <c r="C454" s="117"/>
      <c r="D454" s="6"/>
      <c r="F454" s="6"/>
    </row>
    <row r="455" spans="1:6" s="5" customFormat="1" x14ac:dyDescent="0.25">
      <c r="A455" s="7"/>
      <c r="B455" s="117"/>
      <c r="C455" s="117"/>
      <c r="D455" s="6"/>
      <c r="F455" s="6"/>
    </row>
    <row r="456" spans="1:6" s="5" customFormat="1" x14ac:dyDescent="0.25">
      <c r="A456" s="7"/>
      <c r="B456" s="117"/>
      <c r="C456" s="117"/>
      <c r="D456" s="6"/>
      <c r="F456" s="6"/>
    </row>
    <row r="457" spans="1:6" s="5" customFormat="1" x14ac:dyDescent="0.25">
      <c r="A457" s="7"/>
      <c r="B457" s="117"/>
      <c r="C457" s="117"/>
      <c r="D457" s="6"/>
      <c r="F457" s="6"/>
    </row>
    <row r="458" spans="1:6" s="5" customFormat="1" x14ac:dyDescent="0.25">
      <c r="A458" s="7"/>
      <c r="B458" s="117"/>
      <c r="C458" s="117"/>
      <c r="D458" s="6"/>
      <c r="F458" s="6"/>
    </row>
    <row r="459" spans="1:6" s="5" customFormat="1" x14ac:dyDescent="0.25">
      <c r="A459" s="7"/>
      <c r="B459" s="117"/>
      <c r="C459" s="117"/>
      <c r="D459" s="6"/>
      <c r="F459" s="6"/>
    </row>
    <row r="460" spans="1:6" s="5" customFormat="1" x14ac:dyDescent="0.25">
      <c r="A460" s="7"/>
      <c r="B460" s="117"/>
      <c r="C460" s="117"/>
      <c r="D460" s="6"/>
      <c r="F460" s="6"/>
    </row>
    <row r="461" spans="1:6" s="5" customFormat="1" x14ac:dyDescent="0.25">
      <c r="A461" s="7"/>
      <c r="B461" s="117"/>
      <c r="C461" s="117"/>
      <c r="D461" s="6"/>
      <c r="F461" s="6"/>
    </row>
    <row r="462" spans="1:6" s="5" customFormat="1" x14ac:dyDescent="0.25">
      <c r="A462" s="7"/>
      <c r="B462" s="117"/>
      <c r="C462" s="117"/>
      <c r="D462" s="6"/>
      <c r="F462" s="6"/>
    </row>
    <row r="463" spans="1:6" s="5" customFormat="1" x14ac:dyDescent="0.25">
      <c r="A463" s="7"/>
      <c r="B463" s="117"/>
      <c r="C463" s="117"/>
      <c r="D463" s="6"/>
      <c r="F463" s="6"/>
    </row>
    <row r="464" spans="1:6" s="5" customFormat="1" x14ac:dyDescent="0.25">
      <c r="A464" s="7"/>
      <c r="B464" s="117"/>
      <c r="C464" s="117"/>
      <c r="D464" s="6"/>
      <c r="F464" s="6"/>
    </row>
    <row r="465" spans="1:6" s="5" customFormat="1" x14ac:dyDescent="0.25">
      <c r="A465" s="7"/>
      <c r="B465" s="117"/>
      <c r="C465" s="117"/>
      <c r="D465" s="6"/>
      <c r="F465" s="6"/>
    </row>
    <row r="466" spans="1:6" s="5" customFormat="1" x14ac:dyDescent="0.25">
      <c r="A466" s="7"/>
      <c r="B466" s="117"/>
      <c r="C466" s="117"/>
      <c r="D466" s="6"/>
      <c r="F466" s="6"/>
    </row>
    <row r="467" spans="1:6" s="5" customFormat="1" x14ac:dyDescent="0.25">
      <c r="A467" s="7"/>
      <c r="B467" s="117"/>
      <c r="C467" s="117"/>
      <c r="D467" s="6"/>
      <c r="F467" s="6"/>
    </row>
    <row r="468" spans="1:6" s="5" customFormat="1" x14ac:dyDescent="0.25">
      <c r="A468" s="7"/>
      <c r="B468" s="117"/>
      <c r="C468" s="117"/>
      <c r="D468" s="6"/>
      <c r="F468" s="6"/>
    </row>
    <row r="469" spans="1:6" s="5" customFormat="1" x14ac:dyDescent="0.25">
      <c r="A469" s="7"/>
      <c r="B469" s="117"/>
      <c r="C469" s="117"/>
      <c r="D469" s="6"/>
      <c r="F469" s="6"/>
    </row>
    <row r="470" spans="1:6" s="5" customFormat="1" x14ac:dyDescent="0.25">
      <c r="A470" s="7"/>
      <c r="B470" s="117"/>
      <c r="C470" s="117"/>
      <c r="D470" s="6"/>
      <c r="F470" s="6"/>
    </row>
    <row r="471" spans="1:6" s="5" customFormat="1" x14ac:dyDescent="0.25">
      <c r="A471" s="7"/>
      <c r="B471" s="117"/>
      <c r="C471" s="117"/>
      <c r="D471" s="6"/>
      <c r="F471" s="6"/>
    </row>
    <row r="472" spans="1:6" s="5" customFormat="1" x14ac:dyDescent="0.25">
      <c r="A472" s="7"/>
      <c r="B472" s="117"/>
      <c r="C472" s="117"/>
      <c r="D472" s="6"/>
      <c r="F472" s="6"/>
    </row>
    <row r="473" spans="1:6" s="5" customFormat="1" x14ac:dyDescent="0.25">
      <c r="A473" s="7"/>
      <c r="B473" s="117"/>
      <c r="C473" s="117"/>
      <c r="D473" s="6"/>
      <c r="F473" s="6"/>
    </row>
    <row r="474" spans="1:6" s="5" customFormat="1" x14ac:dyDescent="0.25">
      <c r="A474" s="7"/>
      <c r="B474" s="117"/>
      <c r="C474" s="117"/>
      <c r="D474" s="6"/>
      <c r="F474" s="6"/>
    </row>
    <row r="475" spans="1:6" s="5" customFormat="1" x14ac:dyDescent="0.25">
      <c r="A475" s="7"/>
      <c r="B475" s="117"/>
      <c r="C475" s="117"/>
      <c r="D475" s="6"/>
      <c r="F475" s="6"/>
    </row>
    <row r="476" spans="1:6" s="5" customFormat="1" x14ac:dyDescent="0.25">
      <c r="A476" s="7"/>
      <c r="B476" s="117"/>
      <c r="C476" s="117"/>
      <c r="D476" s="6"/>
      <c r="F476" s="6"/>
    </row>
    <row r="477" spans="1:6" s="5" customFormat="1" x14ac:dyDescent="0.25">
      <c r="A477" s="7"/>
      <c r="B477" s="117"/>
      <c r="C477" s="117"/>
      <c r="D477" s="6"/>
      <c r="F477" s="6"/>
    </row>
    <row r="478" spans="1:6" s="5" customFormat="1" x14ac:dyDescent="0.25">
      <c r="A478" s="7"/>
      <c r="B478" s="117"/>
      <c r="C478" s="117"/>
      <c r="D478" s="6"/>
      <c r="F478" s="6"/>
    </row>
    <row r="479" spans="1:6" s="5" customFormat="1" x14ac:dyDescent="0.25">
      <c r="A479" s="7"/>
      <c r="B479" s="117"/>
      <c r="C479" s="117"/>
      <c r="D479" s="6"/>
      <c r="F479" s="6"/>
    </row>
    <row r="480" spans="1:6" s="5" customFormat="1" x14ac:dyDescent="0.25">
      <c r="A480" s="7"/>
      <c r="B480" s="117"/>
      <c r="C480" s="117"/>
      <c r="D480" s="6"/>
      <c r="F480" s="6"/>
    </row>
    <row r="481" spans="1:6" s="5" customFormat="1" x14ac:dyDescent="0.25">
      <c r="A481" s="7"/>
      <c r="B481" s="117"/>
      <c r="C481" s="117"/>
      <c r="D481" s="6"/>
      <c r="F481" s="6"/>
    </row>
    <row r="482" spans="1:6" s="5" customFormat="1" x14ac:dyDescent="0.25">
      <c r="A482" s="7"/>
      <c r="B482" s="117"/>
      <c r="C482" s="117"/>
      <c r="D482" s="6"/>
      <c r="F482" s="6"/>
    </row>
    <row r="483" spans="1:6" s="5" customFormat="1" x14ac:dyDescent="0.25">
      <c r="A483" s="7"/>
      <c r="B483" s="117"/>
      <c r="C483" s="117"/>
      <c r="D483" s="6"/>
      <c r="F483" s="6"/>
    </row>
    <row r="484" spans="1:6" s="5" customFormat="1" x14ac:dyDescent="0.25">
      <c r="A484" s="7"/>
      <c r="B484" s="117"/>
      <c r="C484" s="117"/>
      <c r="D484" s="6"/>
      <c r="F484" s="6"/>
    </row>
    <row r="485" spans="1:6" s="5" customFormat="1" x14ac:dyDescent="0.25">
      <c r="A485" s="7"/>
      <c r="B485" s="117"/>
      <c r="C485" s="117"/>
      <c r="D485" s="6"/>
      <c r="F485" s="6"/>
    </row>
    <row r="486" spans="1:6" s="5" customFormat="1" x14ac:dyDescent="0.25">
      <c r="A486" s="7"/>
      <c r="B486" s="117"/>
      <c r="C486" s="117"/>
      <c r="D486" s="6"/>
      <c r="F486" s="6"/>
    </row>
    <row r="487" spans="1:6" s="5" customFormat="1" x14ac:dyDescent="0.25">
      <c r="A487" s="7"/>
      <c r="B487" s="117"/>
      <c r="C487" s="117"/>
      <c r="D487" s="6"/>
      <c r="F487" s="6"/>
    </row>
    <row r="488" spans="1:6" s="5" customFormat="1" x14ac:dyDescent="0.25">
      <c r="A488" s="7"/>
      <c r="B488" s="117"/>
      <c r="C488" s="117"/>
      <c r="D488" s="6"/>
      <c r="F488" s="6"/>
    </row>
    <row r="489" spans="1:6" s="5" customFormat="1" x14ac:dyDescent="0.25">
      <c r="A489" s="7"/>
      <c r="B489" s="117"/>
      <c r="C489" s="117"/>
      <c r="D489" s="6"/>
      <c r="F489" s="6"/>
    </row>
    <row r="490" spans="1:6" s="5" customFormat="1" x14ac:dyDescent="0.25">
      <c r="A490" s="7"/>
      <c r="B490" s="117"/>
      <c r="C490" s="117"/>
      <c r="D490" s="6"/>
      <c r="F490" s="6"/>
    </row>
    <row r="491" spans="1:6" s="5" customFormat="1" x14ac:dyDescent="0.25">
      <c r="A491" s="7"/>
      <c r="B491" s="117"/>
      <c r="C491" s="117"/>
      <c r="D491" s="6"/>
      <c r="F491" s="6"/>
    </row>
    <row r="492" spans="1:6" s="5" customFormat="1" x14ac:dyDescent="0.25">
      <c r="A492" s="7"/>
      <c r="B492" s="117"/>
      <c r="C492" s="117"/>
      <c r="D492" s="6"/>
      <c r="F492" s="6"/>
    </row>
    <row r="493" spans="1:6" s="5" customFormat="1" x14ac:dyDescent="0.25">
      <c r="A493" s="7"/>
      <c r="B493" s="117"/>
      <c r="C493" s="117"/>
      <c r="D493" s="6"/>
      <c r="F493" s="6"/>
    </row>
    <row r="494" spans="1:6" s="5" customFormat="1" x14ac:dyDescent="0.25">
      <c r="A494" s="7"/>
      <c r="B494" s="117"/>
      <c r="C494" s="117"/>
      <c r="D494" s="6"/>
      <c r="F494" s="6"/>
    </row>
    <row r="495" spans="1:6" s="5" customFormat="1" x14ac:dyDescent="0.25">
      <c r="A495" s="7"/>
      <c r="B495" s="117"/>
      <c r="C495" s="117"/>
      <c r="D495" s="6"/>
      <c r="F495" s="6"/>
    </row>
    <row r="496" spans="1:6" s="5" customFormat="1" x14ac:dyDescent="0.25">
      <c r="A496" s="7"/>
      <c r="B496" s="117"/>
      <c r="C496" s="117"/>
      <c r="D496" s="6"/>
      <c r="F496" s="6"/>
    </row>
    <row r="497" spans="1:6" s="5" customFormat="1" x14ac:dyDescent="0.25">
      <c r="A497" s="7"/>
      <c r="B497" s="117"/>
      <c r="C497" s="117"/>
      <c r="D497" s="6"/>
      <c r="F497" s="6"/>
    </row>
    <row r="498" spans="1:6" s="5" customFormat="1" x14ac:dyDescent="0.25">
      <c r="A498" s="7"/>
      <c r="B498" s="117"/>
      <c r="C498" s="117"/>
      <c r="D498" s="6"/>
      <c r="F498" s="6"/>
    </row>
    <row r="499" spans="1:6" s="5" customFormat="1" x14ac:dyDescent="0.25">
      <c r="A499" s="7"/>
      <c r="B499" s="117"/>
      <c r="C499" s="117"/>
      <c r="D499" s="6"/>
      <c r="F499" s="6"/>
    </row>
    <row r="500" spans="1:6" s="5" customFormat="1" x14ac:dyDescent="0.25">
      <c r="A500" s="7"/>
      <c r="B500" s="117"/>
      <c r="C500" s="117"/>
      <c r="D500" s="6"/>
      <c r="F500" s="6"/>
    </row>
    <row r="501" spans="1:6" s="5" customFormat="1" x14ac:dyDescent="0.25">
      <c r="A501" s="7"/>
      <c r="B501" s="117"/>
      <c r="C501" s="117"/>
      <c r="D501" s="6"/>
      <c r="F501" s="6"/>
    </row>
    <row r="502" spans="1:6" s="5" customFormat="1" x14ac:dyDescent="0.25">
      <c r="A502" s="7"/>
      <c r="B502" s="117"/>
      <c r="C502" s="117"/>
      <c r="D502" s="6"/>
      <c r="F502" s="6"/>
    </row>
    <row r="503" spans="1:6" s="5" customFormat="1" x14ac:dyDescent="0.25">
      <c r="A503" s="7"/>
      <c r="B503" s="117"/>
      <c r="C503" s="117"/>
      <c r="D503" s="6"/>
      <c r="F503" s="6"/>
    </row>
    <row r="504" spans="1:6" s="5" customFormat="1" x14ac:dyDescent="0.25">
      <c r="A504" s="7"/>
      <c r="B504" s="117"/>
      <c r="C504" s="117"/>
      <c r="D504" s="6"/>
      <c r="F504" s="6"/>
    </row>
    <row r="505" spans="1:6" s="5" customFormat="1" x14ac:dyDescent="0.25">
      <c r="A505" s="7"/>
      <c r="B505" s="117"/>
      <c r="C505" s="117"/>
      <c r="D505" s="6"/>
      <c r="F505" s="6"/>
    </row>
    <row r="506" spans="1:6" s="5" customFormat="1" x14ac:dyDescent="0.25">
      <c r="A506" s="7"/>
      <c r="B506" s="117"/>
      <c r="C506" s="117"/>
      <c r="D506" s="6"/>
    </row>
    <row r="507" spans="1:6" s="5" customFormat="1" x14ac:dyDescent="0.25">
      <c r="A507" s="7"/>
      <c r="B507" s="117"/>
      <c r="C507" s="117"/>
      <c r="D507" s="6"/>
    </row>
    <row r="508" spans="1:6" s="5" customFormat="1" x14ac:dyDescent="0.25">
      <c r="A508" s="7"/>
      <c r="B508" s="117"/>
      <c r="C508" s="117"/>
      <c r="D508" s="6"/>
    </row>
    <row r="509" spans="1:6" s="5" customFormat="1" x14ac:dyDescent="0.25">
      <c r="A509" s="7"/>
      <c r="B509" s="117"/>
      <c r="C509" s="117"/>
      <c r="D509" s="6"/>
    </row>
    <row r="510" spans="1:6" s="5" customFormat="1" x14ac:dyDescent="0.25">
      <c r="A510" s="7"/>
      <c r="B510" s="117"/>
      <c r="C510" s="117"/>
      <c r="D510" s="6"/>
    </row>
    <row r="511" spans="1:6" s="5" customFormat="1" x14ac:dyDescent="0.25">
      <c r="A511" s="7"/>
      <c r="B511" s="117"/>
      <c r="C511" s="117"/>
      <c r="D511" s="6"/>
    </row>
    <row r="512" spans="1:6" s="5" customFormat="1" x14ac:dyDescent="0.25">
      <c r="A512" s="7"/>
      <c r="B512" s="117"/>
      <c r="C512" s="117"/>
      <c r="D512" s="6"/>
    </row>
    <row r="513" spans="1:4" s="5" customFormat="1" x14ac:dyDescent="0.25">
      <c r="A513" s="7"/>
      <c r="B513" s="117"/>
      <c r="C513" s="117"/>
      <c r="D513" s="6"/>
    </row>
    <row r="514" spans="1:4" s="5" customFormat="1" x14ac:dyDescent="0.25">
      <c r="A514" s="7"/>
      <c r="B514" s="117"/>
      <c r="C514" s="117"/>
      <c r="D514" s="6"/>
    </row>
    <row r="515" spans="1:4" s="5" customFormat="1" x14ac:dyDescent="0.25">
      <c r="A515" s="7"/>
      <c r="B515" s="117"/>
      <c r="C515" s="117"/>
      <c r="D515" s="6"/>
    </row>
    <row r="516" spans="1:4" s="5" customFormat="1" x14ac:dyDescent="0.25">
      <c r="A516" s="7"/>
      <c r="B516" s="117"/>
      <c r="C516" s="117"/>
      <c r="D516" s="6"/>
    </row>
    <row r="517" spans="1:4" s="5" customFormat="1" x14ac:dyDescent="0.25">
      <c r="A517" s="7"/>
      <c r="B517" s="117"/>
      <c r="C517" s="117"/>
      <c r="D517" s="6"/>
    </row>
    <row r="518" spans="1:4" s="5" customFormat="1" x14ac:dyDescent="0.25">
      <c r="A518" s="7"/>
      <c r="B518" s="117"/>
      <c r="C518" s="117"/>
      <c r="D518" s="6"/>
    </row>
    <row r="519" spans="1:4" s="5" customFormat="1" x14ac:dyDescent="0.25">
      <c r="A519" s="7"/>
      <c r="B519" s="117"/>
      <c r="C519" s="117"/>
      <c r="D519" s="6"/>
    </row>
    <row r="520" spans="1:4" s="5" customFormat="1" x14ac:dyDescent="0.25">
      <c r="A520" s="7"/>
      <c r="B520" s="117"/>
      <c r="C520" s="117"/>
      <c r="D520" s="6"/>
    </row>
    <row r="521" spans="1:4" s="5" customFormat="1" x14ac:dyDescent="0.25">
      <c r="A521" s="7"/>
      <c r="B521" s="117"/>
      <c r="C521" s="117"/>
      <c r="D521" s="6"/>
    </row>
    <row r="522" spans="1:4" s="5" customFormat="1" x14ac:dyDescent="0.25">
      <c r="A522" s="7"/>
      <c r="B522" s="117"/>
      <c r="C522" s="117"/>
      <c r="D522" s="6"/>
    </row>
    <row r="523" spans="1:4" s="5" customFormat="1" x14ac:dyDescent="0.25">
      <c r="A523" s="7"/>
      <c r="B523" s="117"/>
      <c r="C523" s="117"/>
      <c r="D523" s="6"/>
    </row>
    <row r="524" spans="1:4" s="5" customFormat="1" x14ac:dyDescent="0.25">
      <c r="A524" s="7"/>
      <c r="B524" s="117"/>
      <c r="C524" s="117"/>
      <c r="D524" s="6"/>
    </row>
    <row r="525" spans="1:4" s="5" customFormat="1" x14ac:dyDescent="0.25">
      <c r="A525" s="7"/>
      <c r="B525" s="117"/>
      <c r="C525" s="117"/>
      <c r="D525" s="6"/>
    </row>
    <row r="526" spans="1:4" s="5" customFormat="1" x14ac:dyDescent="0.25">
      <c r="A526" s="7"/>
      <c r="B526" s="117"/>
      <c r="C526" s="117"/>
      <c r="D526" s="6"/>
    </row>
    <row r="527" spans="1:4" s="5" customFormat="1" x14ac:dyDescent="0.25">
      <c r="A527" s="7"/>
      <c r="B527" s="117"/>
      <c r="C527" s="117"/>
      <c r="D527" s="6"/>
    </row>
    <row r="528" spans="1:4" s="5" customFormat="1" x14ac:dyDescent="0.25">
      <c r="A528" s="7"/>
      <c r="B528" s="117"/>
      <c r="C528" s="117"/>
      <c r="D528" s="6"/>
    </row>
    <row r="529" spans="1:4" s="5" customFormat="1" x14ac:dyDescent="0.25">
      <c r="A529" s="7"/>
      <c r="B529" s="117"/>
      <c r="C529" s="117"/>
      <c r="D529" s="6"/>
    </row>
    <row r="530" spans="1:4" s="5" customFormat="1" x14ac:dyDescent="0.25">
      <c r="A530" s="7"/>
      <c r="B530" s="117"/>
      <c r="C530" s="117"/>
      <c r="D530" s="6"/>
    </row>
    <row r="531" spans="1:4" s="5" customFormat="1" x14ac:dyDescent="0.25">
      <c r="A531" s="7"/>
      <c r="B531" s="117"/>
      <c r="C531" s="117"/>
      <c r="D531" s="6"/>
    </row>
    <row r="532" spans="1:4" s="5" customFormat="1" x14ac:dyDescent="0.25">
      <c r="A532" s="7"/>
      <c r="B532" s="117"/>
      <c r="C532" s="117"/>
      <c r="D532" s="6"/>
    </row>
    <row r="533" spans="1:4" s="5" customFormat="1" x14ac:dyDescent="0.25">
      <c r="A533" s="7"/>
      <c r="B533" s="117"/>
      <c r="C533" s="117"/>
      <c r="D533" s="6"/>
    </row>
    <row r="534" spans="1:4" s="5" customFormat="1" x14ac:dyDescent="0.25">
      <c r="A534" s="7"/>
      <c r="B534" s="117"/>
      <c r="C534" s="117"/>
      <c r="D534" s="6"/>
    </row>
    <row r="535" spans="1:4" s="5" customFormat="1" x14ac:dyDescent="0.25">
      <c r="A535" s="7"/>
      <c r="B535" s="117"/>
      <c r="C535" s="117"/>
      <c r="D535" s="6"/>
    </row>
    <row r="536" spans="1:4" s="5" customFormat="1" x14ac:dyDescent="0.25">
      <c r="A536" s="7"/>
      <c r="B536" s="117"/>
      <c r="C536" s="117"/>
      <c r="D536" s="6"/>
    </row>
    <row r="537" spans="1:4" s="5" customFormat="1" x14ac:dyDescent="0.25">
      <c r="A537" s="7"/>
      <c r="B537" s="117"/>
      <c r="C537" s="117"/>
      <c r="D537" s="6"/>
    </row>
    <row r="538" spans="1:4" s="5" customFormat="1" x14ac:dyDescent="0.25">
      <c r="A538" s="7"/>
      <c r="B538" s="117"/>
      <c r="C538" s="117"/>
      <c r="D538" s="6"/>
    </row>
    <row r="539" spans="1:4" s="5" customFormat="1" x14ac:dyDescent="0.25">
      <c r="A539" s="7"/>
      <c r="B539" s="117"/>
      <c r="C539" s="117"/>
      <c r="D539" s="6"/>
    </row>
    <row r="540" spans="1:4" s="5" customFormat="1" x14ac:dyDescent="0.25">
      <c r="A540" s="7"/>
      <c r="B540" s="117"/>
      <c r="C540" s="117"/>
      <c r="D540" s="6"/>
    </row>
    <row r="541" spans="1:4" s="5" customFormat="1" x14ac:dyDescent="0.25">
      <c r="A541" s="7"/>
      <c r="B541" s="117"/>
      <c r="C541" s="117"/>
      <c r="D541" s="6"/>
    </row>
    <row r="542" spans="1:4" s="5" customFormat="1" x14ac:dyDescent="0.25">
      <c r="A542" s="7"/>
      <c r="B542" s="117"/>
      <c r="C542" s="117"/>
      <c r="D542" s="6"/>
    </row>
    <row r="543" spans="1:4" s="5" customFormat="1" x14ac:dyDescent="0.25">
      <c r="A543" s="7"/>
      <c r="B543" s="117"/>
      <c r="C543" s="117"/>
      <c r="D543" s="6"/>
    </row>
    <row r="544" spans="1:4" s="5" customFormat="1" x14ac:dyDescent="0.25">
      <c r="A544" s="7"/>
      <c r="B544" s="117"/>
      <c r="C544" s="117"/>
      <c r="D544" s="6"/>
    </row>
    <row r="545" spans="1:4" s="5" customFormat="1" x14ac:dyDescent="0.25">
      <c r="A545" s="7"/>
      <c r="B545" s="117"/>
      <c r="C545" s="117"/>
      <c r="D545" s="6"/>
    </row>
    <row r="546" spans="1:4" s="5" customFormat="1" x14ac:dyDescent="0.25">
      <c r="A546" s="7"/>
      <c r="B546" s="117"/>
      <c r="C546" s="117"/>
      <c r="D546" s="6"/>
    </row>
    <row r="547" spans="1:4" s="5" customFormat="1" x14ac:dyDescent="0.25">
      <c r="A547" s="7"/>
      <c r="B547" s="117"/>
      <c r="C547" s="117"/>
      <c r="D547" s="6"/>
    </row>
    <row r="548" spans="1:4" s="5" customFormat="1" x14ac:dyDescent="0.25">
      <c r="A548" s="7"/>
      <c r="B548" s="117"/>
      <c r="C548" s="117"/>
      <c r="D548" s="6"/>
    </row>
    <row r="549" spans="1:4" s="5" customFormat="1" x14ac:dyDescent="0.25">
      <c r="A549" s="7"/>
      <c r="B549" s="117"/>
      <c r="C549" s="117"/>
      <c r="D549" s="6"/>
    </row>
    <row r="550" spans="1:4" s="5" customFormat="1" x14ac:dyDescent="0.25">
      <c r="A550" s="7"/>
      <c r="B550" s="117"/>
      <c r="C550" s="117"/>
      <c r="D550" s="6"/>
    </row>
    <row r="551" spans="1:4" s="5" customFormat="1" x14ac:dyDescent="0.25">
      <c r="A551" s="7"/>
      <c r="B551" s="117"/>
      <c r="C551" s="117"/>
      <c r="D551" s="6"/>
    </row>
    <row r="552" spans="1:4" s="5" customFormat="1" x14ac:dyDescent="0.25">
      <c r="A552" s="7"/>
      <c r="B552" s="117"/>
      <c r="C552" s="117"/>
      <c r="D552" s="6"/>
    </row>
    <row r="553" spans="1:4" s="5" customFormat="1" x14ac:dyDescent="0.25">
      <c r="A553" s="7"/>
      <c r="B553" s="117"/>
      <c r="C553" s="117"/>
      <c r="D553" s="6"/>
    </row>
    <row r="554" spans="1:4" s="5" customFormat="1" x14ac:dyDescent="0.25">
      <c r="A554" s="7"/>
      <c r="B554" s="117"/>
      <c r="C554" s="117"/>
      <c r="D554" s="6"/>
    </row>
    <row r="555" spans="1:4" s="5" customFormat="1" x14ac:dyDescent="0.25">
      <c r="A555" s="7"/>
      <c r="B555" s="117"/>
      <c r="C555" s="117"/>
      <c r="D555" s="6"/>
    </row>
    <row r="556" spans="1:4" s="5" customFormat="1" x14ac:dyDescent="0.25">
      <c r="A556" s="7"/>
      <c r="B556" s="117"/>
      <c r="C556" s="117"/>
      <c r="D556" s="6"/>
    </row>
    <row r="557" spans="1:4" s="5" customFormat="1" x14ac:dyDescent="0.25">
      <c r="A557" s="7"/>
      <c r="B557" s="117"/>
      <c r="C557" s="117"/>
      <c r="D557" s="6"/>
    </row>
    <row r="558" spans="1:4" s="5" customFormat="1" x14ac:dyDescent="0.25">
      <c r="A558" s="7"/>
      <c r="B558" s="117"/>
      <c r="C558" s="117"/>
      <c r="D558" s="6"/>
    </row>
    <row r="559" spans="1:4" s="5" customFormat="1" x14ac:dyDescent="0.25">
      <c r="A559" s="7"/>
      <c r="B559" s="117"/>
      <c r="C559" s="117"/>
      <c r="D559" s="6"/>
    </row>
    <row r="560" spans="1:4" s="5" customFormat="1" x14ac:dyDescent="0.25">
      <c r="A560" s="7"/>
      <c r="B560" s="117"/>
      <c r="C560" s="117"/>
      <c r="D560" s="6"/>
    </row>
    <row r="561" spans="1:4" s="5" customFormat="1" x14ac:dyDescent="0.25">
      <c r="A561" s="7"/>
      <c r="B561" s="117"/>
      <c r="C561" s="117"/>
      <c r="D561" s="6"/>
    </row>
    <row r="562" spans="1:4" s="5" customFormat="1" x14ac:dyDescent="0.25">
      <c r="A562" s="7"/>
      <c r="B562" s="117"/>
      <c r="C562" s="117"/>
      <c r="D562" s="6"/>
    </row>
    <row r="563" spans="1:4" s="5" customFormat="1" x14ac:dyDescent="0.25">
      <c r="A563" s="7"/>
      <c r="B563" s="117"/>
      <c r="C563" s="117"/>
      <c r="D563" s="6"/>
    </row>
    <row r="564" spans="1:4" s="5" customFormat="1" x14ac:dyDescent="0.25">
      <c r="A564" s="7"/>
      <c r="B564" s="117"/>
      <c r="C564" s="117"/>
      <c r="D564" s="6"/>
    </row>
    <row r="565" spans="1:4" s="5" customFormat="1" x14ac:dyDescent="0.25">
      <c r="A565" s="7"/>
      <c r="B565" s="117"/>
      <c r="C565" s="117"/>
      <c r="D565" s="6"/>
    </row>
    <row r="566" spans="1:4" s="5" customFormat="1" x14ac:dyDescent="0.25">
      <c r="A566" s="7"/>
      <c r="B566" s="117"/>
      <c r="C566" s="117"/>
      <c r="D566" s="6"/>
    </row>
    <row r="567" spans="1:4" s="5" customFormat="1" x14ac:dyDescent="0.25">
      <c r="A567" s="7"/>
      <c r="B567" s="117"/>
      <c r="C567" s="117"/>
      <c r="D567" s="6"/>
    </row>
    <row r="568" spans="1:4" s="5" customFormat="1" x14ac:dyDescent="0.25">
      <c r="A568" s="7"/>
      <c r="B568" s="117"/>
      <c r="C568" s="117"/>
      <c r="D568" s="6"/>
    </row>
    <row r="569" spans="1:4" s="5" customFormat="1" x14ac:dyDescent="0.25">
      <c r="A569" s="7"/>
      <c r="B569" s="117"/>
      <c r="C569" s="117"/>
      <c r="D569" s="6"/>
    </row>
    <row r="570" spans="1:4" s="5" customFormat="1" x14ac:dyDescent="0.25">
      <c r="A570" s="7"/>
      <c r="B570" s="117"/>
      <c r="C570" s="117"/>
      <c r="D570" s="6"/>
    </row>
    <row r="571" spans="1:4" s="5" customFormat="1" x14ac:dyDescent="0.25">
      <c r="A571" s="7"/>
      <c r="B571" s="117"/>
      <c r="C571" s="117"/>
      <c r="D571" s="6"/>
    </row>
    <row r="572" spans="1:4" s="5" customFormat="1" x14ac:dyDescent="0.25">
      <c r="A572" s="7"/>
      <c r="B572" s="117"/>
      <c r="C572" s="117"/>
      <c r="D572" s="6"/>
    </row>
    <row r="573" spans="1:4" s="5" customFormat="1" x14ac:dyDescent="0.25">
      <c r="A573" s="7"/>
      <c r="B573" s="117"/>
      <c r="C573" s="117"/>
      <c r="D573" s="6"/>
    </row>
    <row r="574" spans="1:4" s="5" customFormat="1" x14ac:dyDescent="0.25">
      <c r="A574" s="7"/>
      <c r="B574" s="117"/>
      <c r="C574" s="117"/>
      <c r="D574" s="6"/>
    </row>
    <row r="575" spans="1:4" s="5" customFormat="1" x14ac:dyDescent="0.25">
      <c r="A575" s="7"/>
      <c r="B575" s="117"/>
      <c r="C575" s="117"/>
      <c r="D575" s="6"/>
    </row>
    <row r="576" spans="1:4" s="5" customFormat="1" x14ac:dyDescent="0.25">
      <c r="A576" s="7"/>
      <c r="B576" s="117"/>
      <c r="C576" s="117"/>
      <c r="D576" s="6"/>
    </row>
    <row r="577" spans="1:4" s="5" customFormat="1" x14ac:dyDescent="0.25">
      <c r="A577" s="7"/>
      <c r="B577" s="117"/>
      <c r="C577" s="117"/>
      <c r="D577" s="6"/>
    </row>
    <row r="578" spans="1:4" s="5" customFormat="1" x14ac:dyDescent="0.25">
      <c r="A578" s="7"/>
      <c r="B578" s="117"/>
      <c r="C578" s="117"/>
      <c r="D578" s="6"/>
    </row>
    <row r="579" spans="1:4" s="5" customFormat="1" x14ac:dyDescent="0.25">
      <c r="A579" s="7"/>
      <c r="B579" s="117"/>
      <c r="C579" s="117"/>
      <c r="D579" s="6"/>
    </row>
    <row r="580" spans="1:4" s="5" customFormat="1" x14ac:dyDescent="0.25">
      <c r="A580" s="7"/>
      <c r="B580" s="117"/>
      <c r="C580" s="117"/>
      <c r="D580" s="6"/>
    </row>
    <row r="581" spans="1:4" s="5" customFormat="1" x14ac:dyDescent="0.25">
      <c r="A581" s="7"/>
      <c r="B581" s="117"/>
      <c r="C581" s="117"/>
      <c r="D581" s="6"/>
    </row>
    <row r="582" spans="1:4" s="5" customFormat="1" x14ac:dyDescent="0.25">
      <c r="A582" s="7"/>
      <c r="B582" s="117"/>
      <c r="C582" s="117"/>
      <c r="D582" s="6"/>
    </row>
    <row r="583" spans="1:4" s="5" customFormat="1" x14ac:dyDescent="0.25">
      <c r="A583" s="7"/>
      <c r="B583" s="117"/>
      <c r="C583" s="117"/>
      <c r="D583" s="6"/>
    </row>
    <row r="584" spans="1:4" s="5" customFormat="1" x14ac:dyDescent="0.25">
      <c r="A584" s="7"/>
      <c r="B584" s="117"/>
      <c r="C584" s="117"/>
      <c r="D584" s="6"/>
    </row>
    <row r="585" spans="1:4" s="5" customFormat="1" x14ac:dyDescent="0.25">
      <c r="A585" s="7"/>
      <c r="B585" s="117"/>
      <c r="C585" s="117"/>
      <c r="D585" s="6"/>
    </row>
    <row r="586" spans="1:4" s="5" customFormat="1" x14ac:dyDescent="0.25">
      <c r="A586" s="7"/>
      <c r="B586" s="117"/>
      <c r="C586" s="117"/>
      <c r="D586" s="6"/>
    </row>
    <row r="587" spans="1:4" s="5" customFormat="1" x14ac:dyDescent="0.25">
      <c r="A587" s="7"/>
      <c r="B587" s="117"/>
      <c r="C587" s="117"/>
      <c r="D587" s="6"/>
    </row>
    <row r="588" spans="1:4" s="5" customFormat="1" x14ac:dyDescent="0.25">
      <c r="A588" s="7"/>
      <c r="B588" s="117"/>
      <c r="C588" s="117"/>
      <c r="D588" s="6"/>
    </row>
    <row r="589" spans="1:4" s="5" customFormat="1" x14ac:dyDescent="0.25">
      <c r="A589" s="7"/>
      <c r="B589" s="117"/>
      <c r="C589" s="117"/>
      <c r="D589" s="6"/>
    </row>
    <row r="590" spans="1:4" s="5" customFormat="1" x14ac:dyDescent="0.25">
      <c r="A590" s="7"/>
      <c r="B590" s="117"/>
      <c r="C590" s="117"/>
      <c r="D590" s="6"/>
    </row>
    <row r="591" spans="1:4" s="5" customFormat="1" x14ac:dyDescent="0.25">
      <c r="A591" s="7"/>
      <c r="B591" s="117"/>
      <c r="C591" s="117"/>
      <c r="D591" s="6"/>
    </row>
    <row r="592" spans="1:4" s="5" customFormat="1" x14ac:dyDescent="0.25">
      <c r="A592" s="7"/>
      <c r="B592" s="117"/>
      <c r="C592" s="117"/>
      <c r="D592" s="6"/>
    </row>
    <row r="593" spans="1:4" s="5" customFormat="1" x14ac:dyDescent="0.25">
      <c r="A593" s="7"/>
      <c r="B593" s="117"/>
      <c r="C593" s="117"/>
      <c r="D593" s="6"/>
    </row>
    <row r="594" spans="1:4" s="5" customFormat="1" x14ac:dyDescent="0.25">
      <c r="A594" s="7"/>
      <c r="B594" s="117"/>
      <c r="C594" s="117"/>
      <c r="D594" s="6"/>
    </row>
    <row r="595" spans="1:4" s="5" customFormat="1" x14ac:dyDescent="0.25">
      <c r="A595" s="7"/>
      <c r="B595" s="117"/>
      <c r="C595" s="117"/>
      <c r="D595" s="6"/>
    </row>
    <row r="596" spans="1:4" s="5" customFormat="1" x14ac:dyDescent="0.25">
      <c r="A596" s="7"/>
      <c r="B596" s="117"/>
      <c r="C596" s="117"/>
      <c r="D596" s="6"/>
    </row>
    <row r="597" spans="1:4" s="5" customFormat="1" x14ac:dyDescent="0.25">
      <c r="A597" s="7"/>
      <c r="B597" s="117"/>
      <c r="C597" s="117"/>
      <c r="D597" s="6"/>
    </row>
    <row r="598" spans="1:4" s="5" customFormat="1" x14ac:dyDescent="0.25">
      <c r="A598" s="7"/>
      <c r="B598" s="117"/>
      <c r="C598" s="117"/>
      <c r="D598" s="6"/>
    </row>
    <row r="599" spans="1:4" s="5" customFormat="1" x14ac:dyDescent="0.25">
      <c r="A599" s="7"/>
      <c r="B599" s="117"/>
      <c r="C599" s="117"/>
      <c r="D599" s="6"/>
    </row>
    <row r="600" spans="1:4" s="5" customFormat="1" x14ac:dyDescent="0.25">
      <c r="A600" s="7"/>
      <c r="B600" s="117"/>
      <c r="C600" s="117"/>
      <c r="D600" s="6"/>
    </row>
    <row r="601" spans="1:4" s="5" customFormat="1" x14ac:dyDescent="0.25">
      <c r="A601" s="7"/>
      <c r="B601" s="117"/>
      <c r="C601" s="117"/>
      <c r="D601" s="6"/>
    </row>
    <row r="602" spans="1:4" s="5" customFormat="1" x14ac:dyDescent="0.25">
      <c r="A602" s="7"/>
      <c r="B602" s="117"/>
      <c r="C602" s="117"/>
      <c r="D602" s="6"/>
    </row>
    <row r="603" spans="1:4" s="5" customFormat="1" x14ac:dyDescent="0.25">
      <c r="A603" s="7"/>
      <c r="B603" s="117"/>
      <c r="C603" s="117"/>
      <c r="D603" s="6"/>
    </row>
    <row r="604" spans="1:4" s="5" customFormat="1" x14ac:dyDescent="0.25">
      <c r="A604" s="7"/>
      <c r="B604" s="117"/>
      <c r="C604" s="117"/>
      <c r="D604" s="6"/>
    </row>
    <row r="605" spans="1:4" s="5" customFormat="1" x14ac:dyDescent="0.25">
      <c r="A605" s="7"/>
      <c r="B605" s="117"/>
      <c r="C605" s="117"/>
      <c r="D605" s="6"/>
    </row>
    <row r="606" spans="1:4" s="5" customFormat="1" x14ac:dyDescent="0.25">
      <c r="A606" s="7"/>
      <c r="B606" s="117"/>
      <c r="C606" s="117"/>
      <c r="D606" s="6"/>
    </row>
    <row r="607" spans="1:4" s="5" customFormat="1" x14ac:dyDescent="0.25">
      <c r="A607" s="7"/>
      <c r="B607" s="117"/>
      <c r="C607" s="117"/>
      <c r="D607" s="6"/>
    </row>
    <row r="608" spans="1:4" s="5" customFormat="1" x14ac:dyDescent="0.25">
      <c r="A608" s="7"/>
      <c r="B608" s="117"/>
      <c r="C608" s="117"/>
      <c r="D608" s="6"/>
    </row>
    <row r="609" spans="1:4" s="5" customFormat="1" x14ac:dyDescent="0.25">
      <c r="A609" s="7"/>
      <c r="B609" s="117"/>
      <c r="C609" s="117"/>
      <c r="D609" s="6"/>
    </row>
    <row r="610" spans="1:4" s="5" customFormat="1" x14ac:dyDescent="0.25">
      <c r="A610" s="7"/>
      <c r="B610" s="117"/>
      <c r="C610" s="117"/>
      <c r="D610" s="6"/>
    </row>
    <row r="611" spans="1:4" s="5" customFormat="1" x14ac:dyDescent="0.25">
      <c r="A611" s="7"/>
      <c r="B611" s="117"/>
      <c r="C611" s="117"/>
      <c r="D611" s="6"/>
    </row>
    <row r="612" spans="1:4" s="5" customFormat="1" x14ac:dyDescent="0.25">
      <c r="A612" s="7"/>
      <c r="B612" s="117"/>
      <c r="C612" s="117"/>
      <c r="D612" s="6"/>
    </row>
    <row r="613" spans="1:4" s="5" customFormat="1" x14ac:dyDescent="0.25">
      <c r="A613" s="7"/>
      <c r="B613" s="117"/>
      <c r="C613" s="117"/>
      <c r="D613" s="6"/>
    </row>
    <row r="614" spans="1:4" s="5" customFormat="1" x14ac:dyDescent="0.25">
      <c r="A614" s="7"/>
      <c r="B614" s="117"/>
      <c r="C614" s="117"/>
      <c r="D614" s="6"/>
    </row>
    <row r="615" spans="1:4" s="5" customFormat="1" x14ac:dyDescent="0.25">
      <c r="A615" s="7"/>
      <c r="B615" s="117"/>
      <c r="C615" s="117"/>
      <c r="D615" s="6"/>
    </row>
    <row r="616" spans="1:4" s="5" customFormat="1" x14ac:dyDescent="0.25">
      <c r="A616" s="7"/>
      <c r="B616" s="117"/>
      <c r="C616" s="117"/>
      <c r="D616" s="6"/>
    </row>
    <row r="617" spans="1:4" s="5" customFormat="1" x14ac:dyDescent="0.25">
      <c r="A617" s="7"/>
      <c r="B617" s="117"/>
      <c r="C617" s="117"/>
      <c r="D617" s="6"/>
    </row>
    <row r="618" spans="1:4" s="5" customFormat="1" x14ac:dyDescent="0.25">
      <c r="A618" s="7"/>
      <c r="B618" s="117"/>
      <c r="C618" s="117"/>
      <c r="D618" s="6"/>
    </row>
    <row r="619" spans="1:4" s="5" customFormat="1" x14ac:dyDescent="0.25">
      <c r="A619" s="7"/>
      <c r="B619" s="117"/>
      <c r="C619" s="117"/>
      <c r="D619" s="6"/>
    </row>
    <row r="620" spans="1:4" s="5" customFormat="1" x14ac:dyDescent="0.25">
      <c r="A620" s="7"/>
      <c r="B620" s="117"/>
      <c r="C620" s="117"/>
      <c r="D620" s="6"/>
    </row>
    <row r="621" spans="1:4" s="5" customFormat="1" x14ac:dyDescent="0.25">
      <c r="A621" s="7"/>
      <c r="B621" s="117"/>
      <c r="C621" s="117"/>
      <c r="D621" s="6"/>
    </row>
    <row r="622" spans="1:4" s="5" customFormat="1" x14ac:dyDescent="0.25">
      <c r="A622" s="7"/>
      <c r="B622" s="117"/>
      <c r="C622" s="117"/>
      <c r="D622" s="6"/>
    </row>
    <row r="623" spans="1:4" s="5" customFormat="1" x14ac:dyDescent="0.25">
      <c r="A623" s="7"/>
      <c r="B623" s="117"/>
      <c r="C623" s="117"/>
      <c r="D623" s="6"/>
    </row>
    <row r="624" spans="1:4" s="5" customFormat="1" x14ac:dyDescent="0.25">
      <c r="A624" s="7"/>
      <c r="B624" s="117"/>
      <c r="C624" s="117"/>
      <c r="D624" s="6"/>
    </row>
    <row r="625" spans="1:4" s="5" customFormat="1" x14ac:dyDescent="0.25">
      <c r="A625" s="7"/>
      <c r="B625" s="117"/>
      <c r="C625" s="117"/>
      <c r="D625" s="6"/>
    </row>
    <row r="626" spans="1:4" s="5" customFormat="1" x14ac:dyDescent="0.25">
      <c r="A626" s="7"/>
      <c r="B626" s="117"/>
      <c r="C626" s="117"/>
      <c r="D626" s="6"/>
    </row>
    <row r="627" spans="1:4" s="5" customFormat="1" x14ac:dyDescent="0.25">
      <c r="A627" s="7"/>
      <c r="B627" s="117"/>
      <c r="C627" s="117"/>
      <c r="D627" s="6"/>
    </row>
    <row r="628" spans="1:4" s="5" customFormat="1" x14ac:dyDescent="0.25">
      <c r="A628" s="7"/>
      <c r="B628" s="117"/>
      <c r="C628" s="117"/>
      <c r="D628" s="6"/>
    </row>
    <row r="629" spans="1:4" s="5" customFormat="1" x14ac:dyDescent="0.25">
      <c r="A629" s="7"/>
      <c r="B629" s="117"/>
      <c r="C629" s="117"/>
      <c r="D629" s="6"/>
    </row>
    <row r="630" spans="1:4" s="5" customFormat="1" x14ac:dyDescent="0.25">
      <c r="A630" s="7"/>
      <c r="B630" s="117"/>
      <c r="C630" s="117"/>
      <c r="D630" s="6"/>
    </row>
    <row r="631" spans="1:4" s="5" customFormat="1" x14ac:dyDescent="0.25">
      <c r="A631" s="7"/>
      <c r="B631" s="117"/>
      <c r="C631" s="117"/>
      <c r="D631" s="6"/>
    </row>
    <row r="632" spans="1:4" s="5" customFormat="1" x14ac:dyDescent="0.25">
      <c r="A632" s="7"/>
      <c r="B632" s="117"/>
      <c r="C632" s="117"/>
      <c r="D632" s="6"/>
    </row>
    <row r="633" spans="1:4" s="5" customFormat="1" x14ac:dyDescent="0.25">
      <c r="A633" s="7"/>
      <c r="B633" s="117"/>
      <c r="C633" s="117"/>
      <c r="D633" s="6"/>
    </row>
    <row r="634" spans="1:4" s="5" customFormat="1" x14ac:dyDescent="0.25">
      <c r="A634" s="7"/>
      <c r="B634" s="117"/>
      <c r="C634" s="117"/>
      <c r="D634" s="6"/>
    </row>
    <row r="635" spans="1:4" s="5" customFormat="1" x14ac:dyDescent="0.25">
      <c r="A635" s="7"/>
      <c r="B635" s="117"/>
      <c r="C635" s="117"/>
      <c r="D635" s="6"/>
    </row>
    <row r="636" spans="1:4" s="5" customFormat="1" x14ac:dyDescent="0.25">
      <c r="A636" s="7"/>
      <c r="B636" s="117"/>
      <c r="C636" s="117"/>
      <c r="D636" s="6"/>
    </row>
    <row r="637" spans="1:4" s="5" customFormat="1" x14ac:dyDescent="0.25">
      <c r="A637" s="7"/>
      <c r="B637" s="117"/>
      <c r="C637" s="117"/>
      <c r="D637" s="6"/>
    </row>
    <row r="638" spans="1:4" s="5" customFormat="1" x14ac:dyDescent="0.25">
      <c r="A638" s="7"/>
      <c r="B638" s="117"/>
      <c r="C638" s="117"/>
      <c r="D638" s="6"/>
    </row>
    <row r="639" spans="1:4" s="5" customFormat="1" x14ac:dyDescent="0.25">
      <c r="A639" s="7"/>
      <c r="B639" s="117"/>
      <c r="C639" s="117"/>
      <c r="D639" s="6"/>
    </row>
    <row r="640" spans="1:4" s="5" customFormat="1" x14ac:dyDescent="0.25">
      <c r="A640" s="7"/>
      <c r="B640" s="117"/>
      <c r="C640" s="117"/>
      <c r="D640" s="6"/>
    </row>
    <row r="641" spans="1:4" s="5" customFormat="1" x14ac:dyDescent="0.25">
      <c r="A641" s="7"/>
      <c r="B641" s="117"/>
      <c r="C641" s="117"/>
      <c r="D641" s="6"/>
    </row>
    <row r="642" spans="1:4" s="5" customFormat="1" x14ac:dyDescent="0.25">
      <c r="A642" s="7"/>
      <c r="B642" s="117"/>
      <c r="C642" s="117"/>
      <c r="D642" s="6"/>
    </row>
    <row r="643" spans="1:4" s="5" customFormat="1" x14ac:dyDescent="0.25">
      <c r="A643" s="7"/>
      <c r="B643" s="117"/>
      <c r="C643" s="117"/>
      <c r="D643" s="6"/>
    </row>
    <row r="644" spans="1:4" s="5" customFormat="1" x14ac:dyDescent="0.25">
      <c r="A644" s="7"/>
      <c r="B644" s="117"/>
      <c r="C644" s="117"/>
      <c r="D644" s="6"/>
    </row>
    <row r="645" spans="1:4" s="5" customFormat="1" x14ac:dyDescent="0.25">
      <c r="A645" s="7"/>
      <c r="B645" s="117"/>
      <c r="C645" s="117"/>
      <c r="D645" s="6"/>
    </row>
    <row r="646" spans="1:4" s="5" customFormat="1" x14ac:dyDescent="0.25">
      <c r="A646" s="7"/>
      <c r="B646" s="117"/>
      <c r="C646" s="117"/>
      <c r="D646" s="6"/>
    </row>
    <row r="647" spans="1:4" s="5" customFormat="1" x14ac:dyDescent="0.25">
      <c r="A647" s="7"/>
      <c r="B647" s="117"/>
      <c r="C647" s="117"/>
      <c r="D647" s="6"/>
    </row>
    <row r="648" spans="1:4" s="5" customFormat="1" x14ac:dyDescent="0.25">
      <c r="A648" s="7"/>
      <c r="B648" s="117"/>
      <c r="C648" s="117"/>
      <c r="D648" s="6"/>
    </row>
    <row r="649" spans="1:4" s="5" customFormat="1" x14ac:dyDescent="0.25">
      <c r="A649" s="7"/>
      <c r="B649" s="117"/>
      <c r="C649" s="117"/>
      <c r="D649" s="6"/>
    </row>
    <row r="650" spans="1:4" s="5" customFormat="1" x14ac:dyDescent="0.25">
      <c r="A650" s="7"/>
      <c r="B650" s="117"/>
      <c r="C650" s="117"/>
      <c r="D650" s="6"/>
    </row>
    <row r="651" spans="1:4" s="5" customFormat="1" x14ac:dyDescent="0.25">
      <c r="A651" s="7"/>
      <c r="B651" s="117"/>
      <c r="C651" s="117"/>
      <c r="D651" s="6"/>
    </row>
    <row r="652" spans="1:4" s="5" customFormat="1" x14ac:dyDescent="0.25">
      <c r="A652" s="7"/>
      <c r="B652" s="117"/>
      <c r="C652" s="117"/>
      <c r="D652" s="6"/>
    </row>
    <row r="653" spans="1:4" s="5" customFormat="1" x14ac:dyDescent="0.25">
      <c r="A653" s="7"/>
      <c r="B653" s="117"/>
      <c r="C653" s="117"/>
      <c r="D653" s="6"/>
    </row>
    <row r="654" spans="1:4" s="5" customFormat="1" x14ac:dyDescent="0.25">
      <c r="A654" s="7"/>
      <c r="B654" s="117"/>
      <c r="C654" s="117"/>
      <c r="D654" s="6"/>
    </row>
    <row r="655" spans="1:4" s="5" customFormat="1" x14ac:dyDescent="0.25">
      <c r="A655" s="7"/>
      <c r="B655" s="117"/>
      <c r="C655" s="117"/>
      <c r="D655" s="6"/>
    </row>
    <row r="656" spans="1:4" s="5" customFormat="1" x14ac:dyDescent="0.25">
      <c r="A656" s="7"/>
      <c r="B656" s="117"/>
      <c r="C656" s="117"/>
      <c r="D656" s="6"/>
    </row>
    <row r="657" spans="1:4" s="5" customFormat="1" x14ac:dyDescent="0.25">
      <c r="A657" s="7"/>
      <c r="B657" s="117"/>
      <c r="C657" s="117"/>
      <c r="D657" s="6"/>
    </row>
    <row r="658" spans="1:4" s="5" customFormat="1" x14ac:dyDescent="0.25">
      <c r="A658" s="7"/>
      <c r="B658" s="117"/>
      <c r="C658" s="117"/>
      <c r="D658" s="6"/>
    </row>
    <row r="659" spans="1:4" s="5" customFormat="1" x14ac:dyDescent="0.25">
      <c r="A659" s="7"/>
      <c r="B659" s="117"/>
      <c r="C659" s="117"/>
      <c r="D659" s="6"/>
    </row>
    <row r="660" spans="1:4" s="5" customFormat="1" x14ac:dyDescent="0.25">
      <c r="A660" s="7"/>
      <c r="B660" s="117"/>
      <c r="C660" s="117"/>
      <c r="D660" s="6"/>
    </row>
    <row r="661" spans="1:4" s="5" customFormat="1" x14ac:dyDescent="0.25">
      <c r="A661" s="7"/>
      <c r="B661" s="117"/>
      <c r="C661" s="117"/>
      <c r="D661" s="6"/>
    </row>
    <row r="662" spans="1:4" s="5" customFormat="1" x14ac:dyDescent="0.25">
      <c r="A662" s="7"/>
      <c r="B662" s="117"/>
      <c r="C662" s="117"/>
      <c r="D662" s="6"/>
    </row>
    <row r="663" spans="1:4" s="5" customFormat="1" x14ac:dyDescent="0.25">
      <c r="A663" s="7"/>
      <c r="B663" s="117"/>
      <c r="C663" s="117"/>
      <c r="D663" s="6"/>
    </row>
    <row r="664" spans="1:4" s="5" customFormat="1" x14ac:dyDescent="0.25">
      <c r="A664" s="7"/>
      <c r="B664" s="117"/>
      <c r="C664" s="117"/>
      <c r="D664" s="6"/>
    </row>
    <row r="665" spans="1:4" s="5" customFormat="1" x14ac:dyDescent="0.25">
      <c r="A665" s="7"/>
      <c r="B665" s="117"/>
      <c r="C665" s="117"/>
      <c r="D665" s="6"/>
    </row>
    <row r="666" spans="1:4" s="5" customFormat="1" x14ac:dyDescent="0.25">
      <c r="A666" s="7"/>
      <c r="B666" s="117"/>
      <c r="C666" s="117"/>
      <c r="D666" s="6"/>
    </row>
    <row r="667" spans="1:4" s="5" customFormat="1" x14ac:dyDescent="0.25">
      <c r="A667" s="7"/>
      <c r="B667" s="117"/>
      <c r="C667" s="117"/>
      <c r="D667" s="6"/>
    </row>
    <row r="668" spans="1:4" s="5" customFormat="1" x14ac:dyDescent="0.25">
      <c r="A668" s="7"/>
      <c r="B668" s="117"/>
      <c r="C668" s="117"/>
      <c r="D668" s="6"/>
    </row>
    <row r="669" spans="1:4" s="5" customFormat="1" x14ac:dyDescent="0.25">
      <c r="A669" s="7"/>
      <c r="B669" s="117"/>
      <c r="C669" s="117"/>
      <c r="D669" s="6"/>
    </row>
    <row r="670" spans="1:4" s="5" customFormat="1" x14ac:dyDescent="0.25">
      <c r="A670" s="7"/>
      <c r="B670" s="117"/>
      <c r="C670" s="117"/>
      <c r="D670" s="6"/>
    </row>
    <row r="671" spans="1:4" s="5" customFormat="1" x14ac:dyDescent="0.25">
      <c r="A671" s="7"/>
      <c r="B671" s="117"/>
      <c r="C671" s="117"/>
      <c r="D671" s="6"/>
    </row>
    <row r="672" spans="1:4" s="5" customFormat="1" x14ac:dyDescent="0.25">
      <c r="A672" s="7"/>
      <c r="B672" s="117"/>
      <c r="C672" s="117"/>
      <c r="D672" s="6"/>
    </row>
    <row r="673" spans="1:4" s="5" customFormat="1" x14ac:dyDescent="0.25">
      <c r="A673" s="7"/>
      <c r="B673" s="117"/>
      <c r="C673" s="117"/>
      <c r="D673" s="6"/>
    </row>
    <row r="674" spans="1:4" s="5" customFormat="1" x14ac:dyDescent="0.25">
      <c r="A674" s="7"/>
      <c r="B674" s="117"/>
      <c r="C674" s="117"/>
      <c r="D674" s="6"/>
    </row>
    <row r="675" spans="1:4" s="5" customFormat="1" x14ac:dyDescent="0.25">
      <c r="A675" s="7"/>
      <c r="B675" s="117"/>
      <c r="C675" s="117"/>
      <c r="D675" s="6"/>
    </row>
    <row r="676" spans="1:4" s="5" customFormat="1" x14ac:dyDescent="0.25">
      <c r="A676" s="7"/>
      <c r="B676" s="117"/>
      <c r="C676" s="117"/>
      <c r="D676" s="6"/>
    </row>
    <row r="677" spans="1:4" s="5" customFormat="1" x14ac:dyDescent="0.25">
      <c r="A677" s="7"/>
      <c r="B677" s="117"/>
      <c r="C677" s="117"/>
      <c r="D677" s="6"/>
    </row>
    <row r="678" spans="1:4" s="5" customFormat="1" x14ac:dyDescent="0.25">
      <c r="A678" s="7"/>
      <c r="B678" s="117"/>
      <c r="C678" s="117"/>
      <c r="D678" s="6"/>
    </row>
    <row r="679" spans="1:4" s="5" customFormat="1" x14ac:dyDescent="0.25">
      <c r="A679" s="7"/>
      <c r="B679" s="117"/>
      <c r="C679" s="117"/>
      <c r="D679" s="6"/>
    </row>
    <row r="680" spans="1:4" s="5" customFormat="1" x14ac:dyDescent="0.25">
      <c r="A680" s="7"/>
      <c r="B680" s="117"/>
      <c r="C680" s="117"/>
      <c r="D680" s="6"/>
    </row>
    <row r="681" spans="1:4" s="5" customFormat="1" x14ac:dyDescent="0.25">
      <c r="A681" s="7"/>
      <c r="B681" s="117"/>
      <c r="C681" s="117"/>
      <c r="D681" s="6"/>
    </row>
    <row r="682" spans="1:4" s="5" customFormat="1" x14ac:dyDescent="0.25">
      <c r="A682" s="7"/>
      <c r="B682" s="117"/>
      <c r="C682" s="117"/>
      <c r="D682" s="6"/>
    </row>
    <row r="683" spans="1:4" s="5" customFormat="1" x14ac:dyDescent="0.25">
      <c r="A683" s="7"/>
      <c r="B683" s="117"/>
      <c r="C683" s="117"/>
      <c r="D683" s="6"/>
    </row>
    <row r="684" spans="1:4" s="5" customFormat="1" x14ac:dyDescent="0.25">
      <c r="A684" s="7"/>
      <c r="B684" s="117"/>
      <c r="C684" s="117"/>
      <c r="D684" s="6"/>
    </row>
    <row r="685" spans="1:4" s="5" customFormat="1" x14ac:dyDescent="0.25">
      <c r="A685" s="7"/>
      <c r="B685" s="117"/>
      <c r="C685" s="117"/>
      <c r="D685" s="6"/>
    </row>
    <row r="686" spans="1:4" s="5" customFormat="1" x14ac:dyDescent="0.25">
      <c r="A686" s="7"/>
      <c r="B686" s="117"/>
      <c r="C686" s="117"/>
      <c r="D686" s="6"/>
    </row>
    <row r="687" spans="1:4" s="5" customFormat="1" x14ac:dyDescent="0.25">
      <c r="A687" s="7"/>
      <c r="B687" s="117"/>
      <c r="C687" s="117"/>
      <c r="D687" s="6"/>
    </row>
    <row r="688" spans="1:4" s="5" customFormat="1" x14ac:dyDescent="0.25">
      <c r="A688" s="7"/>
      <c r="B688" s="117"/>
      <c r="C688" s="117"/>
      <c r="D688" s="6"/>
    </row>
    <row r="689" spans="1:4" s="5" customFormat="1" x14ac:dyDescent="0.25">
      <c r="A689" s="7"/>
      <c r="B689" s="117"/>
      <c r="C689" s="117"/>
      <c r="D689" s="6"/>
    </row>
    <row r="690" spans="1:4" s="5" customFormat="1" x14ac:dyDescent="0.25">
      <c r="A690" s="7"/>
      <c r="B690" s="117"/>
      <c r="C690" s="117"/>
      <c r="D690" s="6"/>
    </row>
    <row r="691" spans="1:4" s="5" customFormat="1" x14ac:dyDescent="0.25">
      <c r="A691" s="7"/>
      <c r="B691" s="117"/>
      <c r="C691" s="117"/>
      <c r="D691" s="6"/>
    </row>
    <row r="692" spans="1:4" s="5" customFormat="1" x14ac:dyDescent="0.25">
      <c r="A692" s="7"/>
      <c r="B692" s="117"/>
      <c r="C692" s="117"/>
      <c r="D692" s="6"/>
    </row>
    <row r="693" spans="1:4" s="5" customFormat="1" x14ac:dyDescent="0.25">
      <c r="A693" s="7"/>
      <c r="B693" s="117"/>
      <c r="C693" s="117"/>
      <c r="D693" s="6"/>
    </row>
    <row r="694" spans="1:4" s="5" customFormat="1" x14ac:dyDescent="0.25">
      <c r="A694" s="7"/>
      <c r="B694" s="117"/>
      <c r="C694" s="117"/>
      <c r="D694" s="6"/>
    </row>
    <row r="695" spans="1:4" s="5" customFormat="1" x14ac:dyDescent="0.25">
      <c r="A695" s="7"/>
      <c r="B695" s="117"/>
      <c r="C695" s="117"/>
      <c r="D695" s="6"/>
    </row>
    <row r="696" spans="1:4" s="5" customFormat="1" x14ac:dyDescent="0.25">
      <c r="A696" s="7"/>
      <c r="B696" s="117"/>
      <c r="C696" s="117"/>
      <c r="D696" s="6"/>
    </row>
    <row r="697" spans="1:4" s="5" customFormat="1" x14ac:dyDescent="0.25">
      <c r="A697" s="7"/>
      <c r="B697" s="117"/>
      <c r="C697" s="117"/>
      <c r="D697" s="6"/>
    </row>
    <row r="698" spans="1:4" s="5" customFormat="1" x14ac:dyDescent="0.25">
      <c r="A698" s="7"/>
      <c r="B698" s="117"/>
      <c r="C698" s="117"/>
      <c r="D698" s="6"/>
    </row>
    <row r="699" spans="1:4" s="5" customFormat="1" x14ac:dyDescent="0.25">
      <c r="A699" s="7"/>
      <c r="B699" s="117"/>
      <c r="C699" s="117"/>
      <c r="D699" s="6"/>
    </row>
    <row r="700" spans="1:4" s="5" customFormat="1" x14ac:dyDescent="0.25">
      <c r="A700" s="7"/>
      <c r="B700" s="117"/>
      <c r="C700" s="117"/>
      <c r="D700" s="6"/>
    </row>
    <row r="701" spans="1:4" s="5" customFormat="1" x14ac:dyDescent="0.25">
      <c r="A701" s="7"/>
      <c r="B701" s="117"/>
      <c r="C701" s="117"/>
      <c r="D701" s="6"/>
    </row>
    <row r="702" spans="1:4" s="5" customFormat="1" x14ac:dyDescent="0.25">
      <c r="A702" s="7"/>
      <c r="B702" s="117"/>
      <c r="C702" s="117"/>
      <c r="D702" s="6"/>
    </row>
    <row r="703" spans="1:4" s="5" customFormat="1" x14ac:dyDescent="0.25">
      <c r="A703" s="7"/>
      <c r="B703" s="117"/>
      <c r="C703" s="117"/>
      <c r="D703" s="6"/>
    </row>
    <row r="704" spans="1:4" s="5" customFormat="1" x14ac:dyDescent="0.25">
      <c r="A704" s="7"/>
      <c r="B704" s="117"/>
      <c r="C704" s="117"/>
      <c r="D704" s="6"/>
    </row>
    <row r="705" spans="1:4" s="5" customFormat="1" x14ac:dyDescent="0.25">
      <c r="A705" s="7"/>
      <c r="B705" s="117"/>
      <c r="C705" s="117"/>
      <c r="D705" s="6"/>
    </row>
    <row r="706" spans="1:4" s="5" customFormat="1" x14ac:dyDescent="0.25">
      <c r="A706" s="7"/>
      <c r="B706" s="117"/>
      <c r="C706" s="117"/>
      <c r="D706" s="6"/>
    </row>
    <row r="707" spans="1:4" s="5" customFormat="1" x14ac:dyDescent="0.25">
      <c r="A707" s="7"/>
      <c r="B707" s="117"/>
      <c r="C707" s="117"/>
      <c r="D707" s="6"/>
    </row>
    <row r="708" spans="1:4" s="5" customFormat="1" x14ac:dyDescent="0.25">
      <c r="A708" s="7"/>
      <c r="B708" s="117"/>
      <c r="C708" s="117"/>
      <c r="D708" s="6"/>
    </row>
    <row r="709" spans="1:4" s="5" customFormat="1" x14ac:dyDescent="0.25">
      <c r="A709" s="7"/>
      <c r="B709" s="117"/>
      <c r="C709" s="117"/>
      <c r="D709" s="6"/>
    </row>
    <row r="710" spans="1:4" s="5" customFormat="1" x14ac:dyDescent="0.25">
      <c r="A710" s="7"/>
      <c r="B710" s="117"/>
      <c r="C710" s="117"/>
      <c r="D710" s="6"/>
    </row>
    <row r="711" spans="1:4" s="5" customFormat="1" x14ac:dyDescent="0.25">
      <c r="A711" s="7"/>
      <c r="B711" s="117"/>
      <c r="C711" s="117"/>
      <c r="D711" s="6"/>
    </row>
    <row r="712" spans="1:4" s="5" customFormat="1" x14ac:dyDescent="0.25">
      <c r="A712" s="7"/>
      <c r="B712" s="117"/>
      <c r="C712" s="117"/>
      <c r="D712" s="6"/>
    </row>
    <row r="713" spans="1:4" s="5" customFormat="1" x14ac:dyDescent="0.25">
      <c r="A713" s="7"/>
      <c r="B713" s="117"/>
      <c r="C713" s="117"/>
      <c r="D713" s="6"/>
    </row>
    <row r="714" spans="1:4" s="5" customFormat="1" x14ac:dyDescent="0.25">
      <c r="A714" s="7"/>
      <c r="B714" s="117"/>
      <c r="C714" s="117"/>
      <c r="D714" s="6"/>
    </row>
    <row r="715" spans="1:4" s="5" customFormat="1" x14ac:dyDescent="0.25">
      <c r="A715" s="7"/>
      <c r="B715" s="117"/>
      <c r="C715" s="117"/>
      <c r="D715" s="6"/>
    </row>
    <row r="716" spans="1:4" s="5" customFormat="1" x14ac:dyDescent="0.25">
      <c r="A716" s="7"/>
      <c r="B716" s="117"/>
      <c r="C716" s="117"/>
      <c r="D716" s="6"/>
    </row>
    <row r="717" spans="1:4" s="5" customFormat="1" x14ac:dyDescent="0.25">
      <c r="A717" s="7"/>
      <c r="B717" s="117"/>
      <c r="C717" s="117"/>
      <c r="D717" s="6"/>
    </row>
    <row r="718" spans="1:4" s="5" customFormat="1" x14ac:dyDescent="0.25">
      <c r="A718" s="7"/>
      <c r="B718" s="117"/>
      <c r="C718" s="117"/>
      <c r="D718" s="6"/>
    </row>
    <row r="719" spans="1:4" s="5" customFormat="1" x14ac:dyDescent="0.25">
      <c r="A719" s="7"/>
      <c r="B719" s="117"/>
      <c r="C719" s="117"/>
      <c r="D719" s="6"/>
    </row>
    <row r="720" spans="1:4" s="5" customFormat="1" x14ac:dyDescent="0.25">
      <c r="A720" s="7"/>
      <c r="B720" s="117"/>
      <c r="C720" s="117"/>
      <c r="D720" s="6"/>
    </row>
    <row r="721" spans="1:4" s="5" customFormat="1" x14ac:dyDescent="0.25">
      <c r="A721" s="7"/>
      <c r="B721" s="117"/>
      <c r="C721" s="117"/>
      <c r="D721" s="6"/>
    </row>
    <row r="722" spans="1:4" s="5" customFormat="1" x14ac:dyDescent="0.25">
      <c r="A722" s="7"/>
      <c r="B722" s="117"/>
      <c r="C722" s="117"/>
      <c r="D722" s="6"/>
    </row>
    <row r="723" spans="1:4" s="5" customFormat="1" x14ac:dyDescent="0.25">
      <c r="A723" s="7"/>
      <c r="B723" s="117"/>
      <c r="C723" s="117"/>
      <c r="D723" s="6"/>
    </row>
    <row r="724" spans="1:4" s="5" customFormat="1" x14ac:dyDescent="0.25">
      <c r="A724" s="7"/>
      <c r="B724" s="117"/>
      <c r="C724" s="117"/>
      <c r="D724" s="6"/>
    </row>
    <row r="725" spans="1:4" s="5" customFormat="1" x14ac:dyDescent="0.25">
      <c r="A725" s="7"/>
      <c r="B725" s="117"/>
      <c r="C725" s="117"/>
      <c r="D725" s="6"/>
    </row>
    <row r="726" spans="1:4" s="5" customFormat="1" x14ac:dyDescent="0.25">
      <c r="A726" s="7"/>
      <c r="B726" s="117"/>
      <c r="C726" s="117"/>
      <c r="D726" s="6"/>
    </row>
    <row r="727" spans="1:4" s="5" customFormat="1" x14ac:dyDescent="0.25">
      <c r="A727" s="7"/>
      <c r="B727" s="117"/>
      <c r="C727" s="117"/>
      <c r="D727" s="6"/>
    </row>
    <row r="728" spans="1:4" s="5" customFormat="1" x14ac:dyDescent="0.25">
      <c r="A728" s="7"/>
      <c r="B728" s="117"/>
      <c r="C728" s="117"/>
      <c r="D728" s="6"/>
    </row>
    <row r="729" spans="1:4" s="5" customFormat="1" x14ac:dyDescent="0.25">
      <c r="A729" s="7"/>
      <c r="B729" s="117"/>
      <c r="C729" s="117"/>
      <c r="D729" s="6"/>
    </row>
    <row r="730" spans="1:4" s="5" customFormat="1" x14ac:dyDescent="0.25">
      <c r="A730" s="7"/>
      <c r="B730" s="117"/>
      <c r="C730" s="117"/>
      <c r="D730" s="6"/>
    </row>
    <row r="731" spans="1:4" s="5" customFormat="1" x14ac:dyDescent="0.25">
      <c r="A731" s="7"/>
      <c r="B731" s="117"/>
      <c r="C731" s="117"/>
      <c r="D731" s="6"/>
    </row>
    <row r="732" spans="1:4" s="5" customFormat="1" x14ac:dyDescent="0.25">
      <c r="A732" s="7"/>
      <c r="B732" s="117"/>
      <c r="C732" s="117"/>
      <c r="D732" s="6"/>
    </row>
    <row r="733" spans="1:4" s="5" customFormat="1" x14ac:dyDescent="0.25">
      <c r="A733" s="7"/>
      <c r="B733" s="117"/>
      <c r="C733" s="117"/>
      <c r="D733" s="6"/>
    </row>
    <row r="734" spans="1:4" s="5" customFormat="1" x14ac:dyDescent="0.25">
      <c r="A734" s="7"/>
      <c r="B734" s="117"/>
      <c r="C734" s="117"/>
      <c r="D734" s="6"/>
    </row>
    <row r="735" spans="1:4" s="5" customFormat="1" x14ac:dyDescent="0.25">
      <c r="A735" s="7"/>
      <c r="B735" s="117"/>
      <c r="C735" s="117"/>
      <c r="D735" s="6"/>
    </row>
    <row r="736" spans="1:4" s="5" customFormat="1" x14ac:dyDescent="0.25">
      <c r="A736" s="7"/>
      <c r="B736" s="117"/>
      <c r="C736" s="117"/>
      <c r="D736" s="6"/>
    </row>
    <row r="737" spans="1:4" s="5" customFormat="1" x14ac:dyDescent="0.25">
      <c r="A737" s="7"/>
      <c r="B737" s="117"/>
      <c r="C737" s="117"/>
      <c r="D737" s="6"/>
    </row>
    <row r="738" spans="1:4" s="5" customFormat="1" x14ac:dyDescent="0.25">
      <c r="A738" s="7"/>
      <c r="B738" s="117"/>
      <c r="C738" s="117"/>
      <c r="D738" s="6"/>
    </row>
    <row r="739" spans="1:4" s="5" customFormat="1" x14ac:dyDescent="0.25">
      <c r="A739" s="7"/>
      <c r="B739" s="117"/>
      <c r="C739" s="117"/>
      <c r="D739" s="6"/>
    </row>
    <row r="740" spans="1:4" s="5" customFormat="1" x14ac:dyDescent="0.25">
      <c r="A740" s="7"/>
      <c r="B740" s="117"/>
      <c r="C740" s="117"/>
      <c r="D740" s="6"/>
    </row>
    <row r="741" spans="1:4" s="5" customFormat="1" x14ac:dyDescent="0.25">
      <c r="A741" s="7"/>
      <c r="B741" s="117"/>
      <c r="C741" s="117"/>
      <c r="D741" s="6"/>
    </row>
    <row r="742" spans="1:4" s="5" customFormat="1" x14ac:dyDescent="0.25">
      <c r="A742" s="7"/>
      <c r="B742" s="117"/>
      <c r="C742" s="117"/>
      <c r="D742" s="6"/>
    </row>
    <row r="743" spans="1:4" s="5" customFormat="1" x14ac:dyDescent="0.25">
      <c r="A743" s="7"/>
      <c r="B743" s="117"/>
      <c r="C743" s="117"/>
      <c r="D743" s="6"/>
    </row>
    <row r="744" spans="1:4" s="5" customFormat="1" x14ac:dyDescent="0.25">
      <c r="A744" s="7"/>
      <c r="B744" s="117"/>
      <c r="C744" s="117"/>
      <c r="D744" s="6"/>
    </row>
    <row r="745" spans="1:4" s="5" customFormat="1" x14ac:dyDescent="0.25">
      <c r="A745" s="7"/>
      <c r="B745" s="117"/>
      <c r="C745" s="117"/>
      <c r="D745" s="6"/>
    </row>
    <row r="746" spans="1:4" s="5" customFormat="1" x14ac:dyDescent="0.25">
      <c r="A746" s="7"/>
      <c r="B746" s="117"/>
      <c r="C746" s="117"/>
      <c r="D746" s="6"/>
    </row>
    <row r="747" spans="1:4" s="5" customFormat="1" x14ac:dyDescent="0.25">
      <c r="A747" s="7"/>
      <c r="B747" s="117"/>
      <c r="C747" s="117"/>
      <c r="D747" s="6"/>
    </row>
    <row r="748" spans="1:4" s="5" customFormat="1" x14ac:dyDescent="0.25">
      <c r="A748" s="7"/>
      <c r="B748" s="117"/>
      <c r="C748" s="117"/>
      <c r="D748" s="6"/>
    </row>
    <row r="749" spans="1:4" s="5" customFormat="1" x14ac:dyDescent="0.25">
      <c r="A749" s="7"/>
      <c r="B749" s="117"/>
      <c r="C749" s="117"/>
      <c r="D749" s="6"/>
    </row>
    <row r="750" spans="1:4" s="5" customFormat="1" x14ac:dyDescent="0.25">
      <c r="A750" s="7"/>
      <c r="B750" s="117"/>
      <c r="C750" s="117"/>
      <c r="D750" s="6"/>
    </row>
    <row r="751" spans="1:4" s="5" customFormat="1" x14ac:dyDescent="0.25">
      <c r="A751" s="7"/>
      <c r="B751" s="117"/>
      <c r="C751" s="117"/>
      <c r="D751" s="6"/>
    </row>
    <row r="752" spans="1:4" s="5" customFormat="1" x14ac:dyDescent="0.25">
      <c r="A752" s="7"/>
      <c r="B752" s="117"/>
      <c r="C752" s="117"/>
      <c r="D752" s="6"/>
    </row>
    <row r="753" spans="1:4" s="5" customFormat="1" x14ac:dyDescent="0.25">
      <c r="A753" s="7"/>
      <c r="B753" s="117"/>
      <c r="C753" s="117"/>
      <c r="D753" s="6"/>
    </row>
    <row r="754" spans="1:4" s="5" customFormat="1" x14ac:dyDescent="0.25">
      <c r="A754" s="7"/>
      <c r="B754" s="117"/>
      <c r="C754" s="117"/>
      <c r="D754" s="6"/>
    </row>
    <row r="755" spans="1:4" s="5" customFormat="1" x14ac:dyDescent="0.25">
      <c r="A755" s="7"/>
      <c r="B755" s="117"/>
      <c r="C755" s="117"/>
      <c r="D755" s="6"/>
    </row>
    <row r="756" spans="1:4" s="5" customFormat="1" x14ac:dyDescent="0.25">
      <c r="A756" s="7"/>
      <c r="B756" s="117"/>
      <c r="C756" s="117"/>
      <c r="D756" s="6"/>
    </row>
    <row r="757" spans="1:4" s="5" customFormat="1" x14ac:dyDescent="0.25">
      <c r="A757" s="7"/>
      <c r="B757" s="117"/>
      <c r="C757" s="117"/>
      <c r="D757" s="6"/>
    </row>
    <row r="758" spans="1:4" s="5" customFormat="1" x14ac:dyDescent="0.25">
      <c r="A758" s="7"/>
      <c r="B758" s="117"/>
      <c r="C758" s="117"/>
      <c r="D758" s="6"/>
    </row>
    <row r="759" spans="1:4" s="5" customFormat="1" x14ac:dyDescent="0.25">
      <c r="A759" s="7"/>
      <c r="B759" s="117"/>
      <c r="C759" s="117"/>
      <c r="D759" s="6"/>
    </row>
    <row r="760" spans="1:4" s="5" customFormat="1" x14ac:dyDescent="0.25">
      <c r="A760" s="7"/>
      <c r="B760" s="117"/>
      <c r="C760" s="117"/>
      <c r="D760" s="6"/>
    </row>
    <row r="761" spans="1:4" s="5" customFormat="1" x14ac:dyDescent="0.25">
      <c r="A761" s="7"/>
      <c r="B761" s="117"/>
      <c r="C761" s="117"/>
      <c r="D761" s="6"/>
    </row>
    <row r="762" spans="1:4" s="5" customFormat="1" x14ac:dyDescent="0.25">
      <c r="A762" s="7"/>
      <c r="B762" s="117"/>
      <c r="C762" s="117"/>
      <c r="D762" s="6"/>
    </row>
    <row r="763" spans="1:4" s="5" customFormat="1" x14ac:dyDescent="0.25">
      <c r="A763" s="7"/>
      <c r="B763" s="117"/>
      <c r="C763" s="117"/>
      <c r="D763" s="6"/>
    </row>
    <row r="764" spans="1:4" s="5" customFormat="1" x14ac:dyDescent="0.25">
      <c r="A764" s="7"/>
      <c r="B764" s="117"/>
      <c r="C764" s="117"/>
      <c r="D764" s="6"/>
    </row>
    <row r="765" spans="1:4" s="5" customFormat="1" x14ac:dyDescent="0.25">
      <c r="A765" s="7"/>
      <c r="B765" s="117"/>
      <c r="C765" s="117"/>
      <c r="D765" s="6"/>
    </row>
    <row r="766" spans="1:4" s="5" customFormat="1" x14ac:dyDescent="0.25">
      <c r="A766" s="7"/>
      <c r="B766" s="117"/>
      <c r="C766" s="117"/>
      <c r="D766" s="6"/>
    </row>
    <row r="767" spans="1:4" s="5" customFormat="1" x14ac:dyDescent="0.25">
      <c r="A767" s="7"/>
      <c r="B767" s="117"/>
      <c r="C767" s="117"/>
      <c r="D767" s="6"/>
    </row>
    <row r="768" spans="1:4" s="5" customFormat="1" x14ac:dyDescent="0.25">
      <c r="A768" s="7"/>
      <c r="B768" s="117"/>
      <c r="C768" s="117"/>
      <c r="D768" s="6"/>
    </row>
    <row r="769" spans="1:4" x14ac:dyDescent="0.25">
      <c r="D769" s="4"/>
    </row>
    <row r="770" spans="1:4" x14ac:dyDescent="0.25">
      <c r="D770" s="4"/>
    </row>
    <row r="771" spans="1:4" x14ac:dyDescent="0.25">
      <c r="D771" s="4"/>
    </row>
    <row r="772" spans="1:4" x14ac:dyDescent="0.25">
      <c r="D772" s="4"/>
    </row>
    <row r="773" spans="1:4" x14ac:dyDescent="0.25">
      <c r="D773" s="4"/>
    </row>
    <row r="774" spans="1:4" x14ac:dyDescent="0.25">
      <c r="D774" s="4"/>
    </row>
    <row r="775" spans="1:4" x14ac:dyDescent="0.25">
      <c r="D775" s="4"/>
    </row>
    <row r="776" spans="1:4" x14ac:dyDescent="0.25">
      <c r="D776" s="4"/>
    </row>
    <row r="777" spans="1:4" x14ac:dyDescent="0.25">
      <c r="D777" s="4"/>
    </row>
    <row r="778" spans="1:4" x14ac:dyDescent="0.25">
      <c r="D778" s="4"/>
    </row>
    <row r="779" spans="1:4" x14ac:dyDescent="0.25">
      <c r="D779" s="4"/>
    </row>
    <row r="780" spans="1:4" x14ac:dyDescent="0.25">
      <c r="D780" s="4"/>
    </row>
    <row r="781" spans="1:4" x14ac:dyDescent="0.25">
      <c r="D781" s="4"/>
    </row>
    <row r="782" spans="1:4" x14ac:dyDescent="0.25">
      <c r="D782" s="4"/>
    </row>
    <row r="783" spans="1:4" x14ac:dyDescent="0.25">
      <c r="D783" s="4"/>
    </row>
    <row r="784" spans="1:4" x14ac:dyDescent="0.25">
      <c r="A784" s="1"/>
      <c r="B784" s="1"/>
      <c r="C784" s="1"/>
      <c r="D784" s="4"/>
    </row>
    <row r="785" spans="1:4" x14ac:dyDescent="0.25">
      <c r="A785" s="1"/>
      <c r="B785" s="1"/>
      <c r="C785" s="1"/>
      <c r="D785" s="4"/>
    </row>
    <row r="786" spans="1:4" x14ac:dyDescent="0.25">
      <c r="A786" s="1"/>
      <c r="B786" s="1"/>
      <c r="C786" s="1"/>
      <c r="D786" s="4"/>
    </row>
    <row r="787" spans="1:4" x14ac:dyDescent="0.25">
      <c r="A787" s="1"/>
      <c r="B787" s="1"/>
      <c r="C787" s="1"/>
      <c r="D787" s="4"/>
    </row>
    <row r="788" spans="1:4" x14ac:dyDescent="0.25">
      <c r="A788" s="1"/>
      <c r="B788" s="1"/>
      <c r="C788" s="1"/>
      <c r="D788" s="4"/>
    </row>
    <row r="789" spans="1:4" x14ac:dyDescent="0.25">
      <c r="A789" s="1"/>
      <c r="B789" s="1"/>
      <c r="C789" s="1"/>
      <c r="D789" s="4"/>
    </row>
    <row r="790" spans="1:4" x14ac:dyDescent="0.25">
      <c r="A790" s="1"/>
      <c r="B790" s="1"/>
      <c r="C790" s="1"/>
      <c r="D790" s="4"/>
    </row>
    <row r="791" spans="1:4" x14ac:dyDescent="0.25">
      <c r="A791" s="1"/>
      <c r="B791" s="1"/>
      <c r="C791" s="1"/>
      <c r="D791" s="4"/>
    </row>
    <row r="792" spans="1:4" x14ac:dyDescent="0.25">
      <c r="A792" s="1"/>
      <c r="B792" s="1"/>
      <c r="C792" s="1"/>
      <c r="D792" s="4"/>
    </row>
    <row r="793" spans="1:4" x14ac:dyDescent="0.25">
      <c r="A793" s="1"/>
      <c r="B793" s="1"/>
      <c r="C793" s="1"/>
      <c r="D793" s="4"/>
    </row>
    <row r="794" spans="1:4" x14ac:dyDescent="0.25">
      <c r="A794" s="1"/>
      <c r="B794" s="1"/>
      <c r="C794" s="1"/>
      <c r="D794" s="4"/>
    </row>
    <row r="795" spans="1:4" x14ac:dyDescent="0.25">
      <c r="A795" s="1"/>
      <c r="B795" s="1"/>
      <c r="C795" s="1"/>
      <c r="D795" s="4"/>
    </row>
    <row r="796" spans="1:4" x14ac:dyDescent="0.25">
      <c r="A796" s="1"/>
      <c r="B796" s="1"/>
      <c r="C796" s="1"/>
      <c r="D796" s="4"/>
    </row>
    <row r="797" spans="1:4" x14ac:dyDescent="0.25">
      <c r="A797" s="1"/>
      <c r="B797" s="1"/>
      <c r="C797" s="1"/>
      <c r="D797" s="4"/>
    </row>
    <row r="798" spans="1:4" x14ac:dyDescent="0.25">
      <c r="A798" s="1"/>
      <c r="B798" s="1"/>
      <c r="C798" s="1"/>
      <c r="D798" s="4"/>
    </row>
    <row r="799" spans="1:4" x14ac:dyDescent="0.25">
      <c r="A799" s="1"/>
      <c r="B799" s="1"/>
      <c r="C799" s="1"/>
      <c r="D799" s="4"/>
    </row>
    <row r="800" spans="1:4" x14ac:dyDescent="0.25">
      <c r="A800" s="1"/>
      <c r="B800" s="1"/>
      <c r="C800" s="1"/>
      <c r="D800" s="4"/>
    </row>
    <row r="801" spans="1:4" x14ac:dyDescent="0.25">
      <c r="A801" s="1"/>
      <c r="B801" s="1"/>
      <c r="C801" s="1"/>
      <c r="D801" s="4"/>
    </row>
    <row r="802" spans="1:4" x14ac:dyDescent="0.25">
      <c r="A802" s="1"/>
      <c r="B802" s="1"/>
      <c r="C802" s="1"/>
      <c r="D802" s="4"/>
    </row>
    <row r="803" spans="1:4" x14ac:dyDescent="0.25">
      <c r="A803" s="1"/>
      <c r="B803" s="1"/>
      <c r="C803" s="1"/>
      <c r="D803" s="4"/>
    </row>
    <row r="804" spans="1:4" x14ac:dyDescent="0.25">
      <c r="A804" s="1"/>
      <c r="B804" s="1"/>
      <c r="C804" s="1"/>
      <c r="D804" s="4"/>
    </row>
    <row r="805" spans="1:4" x14ac:dyDescent="0.25">
      <c r="A805" s="1"/>
      <c r="B805" s="1"/>
      <c r="C805" s="1"/>
      <c r="D805" s="4"/>
    </row>
    <row r="806" spans="1:4" x14ac:dyDescent="0.25">
      <c r="A806" s="1"/>
      <c r="B806" s="1"/>
      <c r="C806" s="1"/>
      <c r="D806" s="4"/>
    </row>
    <row r="807" spans="1:4" x14ac:dyDescent="0.25">
      <c r="A807" s="1"/>
      <c r="B807" s="1"/>
      <c r="C807" s="1"/>
      <c r="D807" s="4"/>
    </row>
    <row r="808" spans="1:4" x14ac:dyDescent="0.25">
      <c r="A808" s="1"/>
      <c r="B808" s="1"/>
      <c r="C808" s="1"/>
      <c r="D808" s="4"/>
    </row>
    <row r="809" spans="1:4" x14ac:dyDescent="0.25">
      <c r="A809" s="1"/>
      <c r="B809" s="1"/>
      <c r="C809" s="1"/>
      <c r="D809" s="4"/>
    </row>
    <row r="810" spans="1:4" x14ac:dyDescent="0.25">
      <c r="A810" s="1"/>
      <c r="B810" s="1"/>
      <c r="C810" s="1"/>
      <c r="D810" s="4"/>
    </row>
    <row r="811" spans="1:4" x14ac:dyDescent="0.25">
      <c r="A811" s="1"/>
      <c r="B811" s="1"/>
      <c r="C811" s="1"/>
      <c r="D811" s="4"/>
    </row>
    <row r="812" spans="1:4" x14ac:dyDescent="0.25">
      <c r="A812" s="1"/>
      <c r="B812" s="1"/>
      <c r="C812" s="1"/>
      <c r="D812" s="4"/>
    </row>
    <row r="813" spans="1:4" x14ac:dyDescent="0.25">
      <c r="A813" s="1"/>
      <c r="B813" s="1"/>
      <c r="C813" s="1"/>
      <c r="D813" s="4"/>
    </row>
    <row r="814" spans="1:4" x14ac:dyDescent="0.25">
      <c r="A814" s="1"/>
      <c r="B814" s="1"/>
      <c r="C814" s="1"/>
      <c r="D814" s="4"/>
    </row>
    <row r="815" spans="1:4" x14ac:dyDescent="0.25">
      <c r="A815" s="1"/>
      <c r="B815" s="1"/>
      <c r="C815" s="1"/>
      <c r="D815" s="4"/>
    </row>
    <row r="816" spans="1:4" x14ac:dyDescent="0.25">
      <c r="A816" s="1"/>
      <c r="B816" s="1"/>
      <c r="C816" s="1"/>
      <c r="D816" s="4"/>
    </row>
    <row r="817" spans="1:4" x14ac:dyDescent="0.25">
      <c r="A817" s="1"/>
      <c r="B817" s="1"/>
      <c r="C817" s="1"/>
      <c r="D817" s="4"/>
    </row>
    <row r="818" spans="1:4" x14ac:dyDescent="0.25">
      <c r="A818" s="1"/>
      <c r="B818" s="1"/>
      <c r="C818" s="1"/>
      <c r="D818" s="4"/>
    </row>
    <row r="819" spans="1:4" x14ac:dyDescent="0.25">
      <c r="A819" s="1"/>
      <c r="B819" s="1"/>
      <c r="C819" s="1"/>
      <c r="D819" s="4"/>
    </row>
    <row r="820" spans="1:4" x14ac:dyDescent="0.25">
      <c r="A820" s="1"/>
      <c r="B820" s="1"/>
      <c r="C820" s="1"/>
      <c r="D820" s="4"/>
    </row>
    <row r="821" spans="1:4" x14ac:dyDescent="0.25">
      <c r="A821" s="1"/>
      <c r="B821" s="1"/>
      <c r="C821" s="1"/>
      <c r="D821" s="4"/>
    </row>
    <row r="822" spans="1:4" x14ac:dyDescent="0.25">
      <c r="A822" s="1"/>
      <c r="B822" s="1"/>
      <c r="C822" s="1"/>
      <c r="D822" s="4"/>
    </row>
    <row r="823" spans="1:4" x14ac:dyDescent="0.25">
      <c r="A823" s="1"/>
      <c r="B823" s="1"/>
      <c r="C823" s="1"/>
      <c r="D823" s="4"/>
    </row>
    <row r="824" spans="1:4" x14ac:dyDescent="0.25">
      <c r="A824" s="1"/>
      <c r="B824" s="1"/>
      <c r="C824" s="1"/>
      <c r="D824" s="4"/>
    </row>
    <row r="825" spans="1:4" x14ac:dyDescent="0.25">
      <c r="A825" s="1"/>
      <c r="B825" s="1"/>
      <c r="C825" s="1"/>
      <c r="D825" s="4"/>
    </row>
    <row r="826" spans="1:4" x14ac:dyDescent="0.25">
      <c r="A826" s="1"/>
      <c r="B826" s="1"/>
      <c r="C826" s="1"/>
      <c r="D826" s="4"/>
    </row>
    <row r="827" spans="1:4" x14ac:dyDescent="0.25">
      <c r="A827" s="1"/>
      <c r="B827" s="1"/>
      <c r="C827" s="1"/>
      <c r="D827" s="4"/>
    </row>
    <row r="828" spans="1:4" x14ac:dyDescent="0.25">
      <c r="A828" s="1"/>
      <c r="B828" s="1"/>
      <c r="C828" s="1"/>
      <c r="D828" s="4"/>
    </row>
    <row r="829" spans="1:4" x14ac:dyDescent="0.25">
      <c r="A829" s="1"/>
      <c r="B829" s="1"/>
      <c r="C829" s="1"/>
      <c r="D829" s="4"/>
    </row>
    <row r="830" spans="1:4" x14ac:dyDescent="0.25">
      <c r="A830" s="1"/>
      <c r="B830" s="1"/>
      <c r="C830" s="1"/>
      <c r="D830" s="4"/>
    </row>
    <row r="831" spans="1:4" x14ac:dyDescent="0.25">
      <c r="A831" s="1"/>
      <c r="B831" s="1"/>
      <c r="C831" s="1"/>
      <c r="D831" s="4"/>
    </row>
    <row r="832" spans="1:4" x14ac:dyDescent="0.25">
      <c r="A832" s="1"/>
      <c r="B832" s="1"/>
      <c r="C832" s="1"/>
      <c r="D832" s="4"/>
    </row>
    <row r="833" spans="1:4" x14ac:dyDescent="0.25">
      <c r="A833" s="1"/>
      <c r="B833" s="1"/>
      <c r="C833" s="1"/>
      <c r="D833" s="4"/>
    </row>
    <row r="834" spans="1:4" x14ac:dyDescent="0.25">
      <c r="A834" s="1"/>
      <c r="B834" s="1"/>
      <c r="C834" s="1"/>
      <c r="D834" s="4"/>
    </row>
    <row r="835" spans="1:4" x14ac:dyDescent="0.25">
      <c r="A835" s="1"/>
      <c r="B835" s="1"/>
      <c r="C835" s="1"/>
      <c r="D835" s="4"/>
    </row>
    <row r="836" spans="1:4" x14ac:dyDescent="0.25">
      <c r="A836" s="1"/>
      <c r="B836" s="1"/>
      <c r="C836" s="1"/>
      <c r="D836" s="4"/>
    </row>
    <row r="837" spans="1:4" x14ac:dyDescent="0.25">
      <c r="A837" s="1"/>
      <c r="B837" s="1"/>
      <c r="C837" s="1"/>
      <c r="D837" s="4"/>
    </row>
    <row r="838" spans="1:4" x14ac:dyDescent="0.25">
      <c r="A838" s="1"/>
      <c r="B838" s="1"/>
      <c r="C838" s="1"/>
      <c r="D838" s="4"/>
    </row>
    <row r="839" spans="1:4" x14ac:dyDescent="0.25">
      <c r="A839" s="1"/>
      <c r="B839" s="1"/>
      <c r="C839" s="1"/>
      <c r="D839" s="4"/>
    </row>
    <row r="840" spans="1:4" x14ac:dyDescent="0.25">
      <c r="A840" s="1"/>
      <c r="B840" s="1"/>
      <c r="C840" s="1"/>
      <c r="D840" s="4"/>
    </row>
    <row r="841" spans="1:4" x14ac:dyDescent="0.25">
      <c r="A841" s="1"/>
      <c r="B841" s="1"/>
      <c r="C841" s="1"/>
      <c r="D841" s="4"/>
    </row>
    <row r="842" spans="1:4" x14ac:dyDescent="0.25">
      <c r="A842" s="1"/>
      <c r="B842" s="1"/>
      <c r="C842" s="1"/>
      <c r="D842" s="4"/>
    </row>
    <row r="843" spans="1:4" x14ac:dyDescent="0.25">
      <c r="A843" s="1"/>
      <c r="B843" s="1"/>
      <c r="C843" s="1"/>
      <c r="D843" s="4"/>
    </row>
    <row r="844" spans="1:4" x14ac:dyDescent="0.25">
      <c r="A844" s="1"/>
      <c r="B844" s="1"/>
      <c r="C844" s="1"/>
      <c r="D844" s="4"/>
    </row>
    <row r="845" spans="1:4" x14ac:dyDescent="0.25">
      <c r="A845" s="1"/>
      <c r="B845" s="1"/>
      <c r="C845" s="1"/>
      <c r="D845" s="4"/>
    </row>
    <row r="846" spans="1:4" x14ac:dyDescent="0.25">
      <c r="A846" s="1"/>
      <c r="B846" s="1"/>
      <c r="C846" s="1"/>
      <c r="D846" s="4"/>
    </row>
    <row r="847" spans="1:4" x14ac:dyDescent="0.25">
      <c r="A847" s="1"/>
      <c r="B847" s="1"/>
      <c r="C847" s="1"/>
      <c r="D847" s="4"/>
    </row>
    <row r="848" spans="1:4" x14ac:dyDescent="0.25">
      <c r="A848" s="1"/>
      <c r="B848" s="1"/>
      <c r="C848" s="1"/>
      <c r="D848" s="4"/>
    </row>
    <row r="849" spans="1:4" x14ac:dyDescent="0.25">
      <c r="A849" s="1"/>
      <c r="B849" s="1"/>
      <c r="C849" s="1"/>
      <c r="D849" s="4"/>
    </row>
    <row r="850" spans="1:4" x14ac:dyDescent="0.25">
      <c r="A850" s="1"/>
      <c r="B850" s="1"/>
      <c r="C850" s="1"/>
      <c r="D850" s="4"/>
    </row>
    <row r="851" spans="1:4" x14ac:dyDescent="0.25">
      <c r="A851" s="1"/>
      <c r="B851" s="1"/>
      <c r="C851" s="1"/>
      <c r="D851" s="4"/>
    </row>
    <row r="852" spans="1:4" x14ac:dyDescent="0.25">
      <c r="A852" s="1"/>
      <c r="B852" s="1"/>
      <c r="C852" s="1"/>
      <c r="D852" s="4"/>
    </row>
    <row r="853" spans="1:4" x14ac:dyDescent="0.25">
      <c r="A853" s="1"/>
      <c r="B853" s="1"/>
      <c r="C853" s="1"/>
      <c r="D853" s="4"/>
    </row>
    <row r="854" spans="1:4" x14ac:dyDescent="0.25">
      <c r="A854" s="1"/>
      <c r="B854" s="1"/>
      <c r="C854" s="1"/>
      <c r="D854" s="4"/>
    </row>
    <row r="855" spans="1:4" x14ac:dyDescent="0.25">
      <c r="A855" s="1"/>
      <c r="B855" s="1"/>
      <c r="C855" s="1"/>
      <c r="D855" s="4"/>
    </row>
    <row r="856" spans="1:4" x14ac:dyDescent="0.25">
      <c r="A856" s="1"/>
      <c r="B856" s="1"/>
      <c r="C856" s="1"/>
      <c r="D856" s="4"/>
    </row>
    <row r="857" spans="1:4" x14ac:dyDescent="0.25">
      <c r="A857" s="1"/>
      <c r="B857" s="1"/>
      <c r="C857" s="1"/>
      <c r="D857" s="4"/>
    </row>
    <row r="858" spans="1:4" x14ac:dyDescent="0.25">
      <c r="A858" s="1"/>
      <c r="B858" s="1"/>
      <c r="C858" s="1"/>
      <c r="D858" s="4"/>
    </row>
    <row r="859" spans="1:4" x14ac:dyDescent="0.25">
      <c r="A859" s="1"/>
      <c r="B859" s="1"/>
      <c r="C859" s="1"/>
      <c r="D859" s="4"/>
    </row>
    <row r="860" spans="1:4" x14ac:dyDescent="0.25">
      <c r="A860" s="1"/>
      <c r="B860" s="1"/>
      <c r="C860" s="1"/>
      <c r="D860" s="4"/>
    </row>
    <row r="861" spans="1:4" x14ac:dyDescent="0.25">
      <c r="A861" s="1"/>
      <c r="B861" s="1"/>
      <c r="C861" s="1"/>
      <c r="D861" s="4"/>
    </row>
    <row r="862" spans="1:4" x14ac:dyDescent="0.25">
      <c r="A862" s="1"/>
      <c r="B862" s="1"/>
      <c r="C862" s="1"/>
      <c r="D862" s="4"/>
    </row>
    <row r="863" spans="1:4" x14ac:dyDescent="0.25">
      <c r="A863" s="1"/>
      <c r="B863" s="1"/>
      <c r="C863" s="1"/>
      <c r="D863" s="4"/>
    </row>
    <row r="864" spans="1:4" x14ac:dyDescent="0.25">
      <c r="A864" s="1"/>
      <c r="B864" s="1"/>
      <c r="C864" s="1"/>
      <c r="D864" s="4"/>
    </row>
    <row r="865" spans="1:4" x14ac:dyDescent="0.25">
      <c r="A865" s="1"/>
      <c r="B865" s="1"/>
      <c r="C865" s="1"/>
      <c r="D865" s="4"/>
    </row>
    <row r="866" spans="1:4" x14ac:dyDescent="0.25">
      <c r="A866" s="1"/>
      <c r="B866" s="1"/>
      <c r="C866" s="1"/>
      <c r="D866" s="4"/>
    </row>
    <row r="867" spans="1:4" x14ac:dyDescent="0.25">
      <c r="A867" s="1"/>
      <c r="B867" s="1"/>
      <c r="C867" s="1"/>
      <c r="D867" s="4"/>
    </row>
    <row r="868" spans="1:4" x14ac:dyDescent="0.25">
      <c r="A868" s="1"/>
      <c r="B868" s="1"/>
      <c r="C868" s="1"/>
      <c r="D868" s="4"/>
    </row>
    <row r="869" spans="1:4" x14ac:dyDescent="0.25">
      <c r="A869" s="1"/>
      <c r="B869" s="1"/>
      <c r="C869" s="1"/>
      <c r="D869" s="4"/>
    </row>
    <row r="870" spans="1:4" x14ac:dyDescent="0.25">
      <c r="A870" s="1"/>
      <c r="B870" s="1"/>
      <c r="C870" s="1"/>
      <c r="D870" s="4"/>
    </row>
    <row r="871" spans="1:4" x14ac:dyDescent="0.25">
      <c r="A871" s="1"/>
      <c r="B871" s="1"/>
      <c r="C871" s="1"/>
      <c r="D871" s="4"/>
    </row>
    <row r="872" spans="1:4" x14ac:dyDescent="0.25">
      <c r="A872" s="1"/>
      <c r="B872" s="1"/>
      <c r="C872" s="1"/>
      <c r="D872" s="4"/>
    </row>
    <row r="873" spans="1:4" x14ac:dyDescent="0.25">
      <c r="A873" s="1"/>
      <c r="B873" s="1"/>
      <c r="C873" s="1"/>
      <c r="D873" s="4"/>
    </row>
    <row r="874" spans="1:4" x14ac:dyDescent="0.25">
      <c r="A874" s="1"/>
      <c r="B874" s="1"/>
      <c r="C874" s="1"/>
      <c r="D874" s="4"/>
    </row>
    <row r="875" spans="1:4" x14ac:dyDescent="0.25">
      <c r="A875" s="1"/>
      <c r="B875" s="1"/>
      <c r="C875" s="1"/>
      <c r="D875" s="4"/>
    </row>
    <row r="876" spans="1:4" x14ac:dyDescent="0.25">
      <c r="A876" s="1"/>
      <c r="B876" s="1"/>
      <c r="C876" s="1"/>
      <c r="D876" s="4"/>
    </row>
    <row r="877" spans="1:4" x14ac:dyDescent="0.25">
      <c r="A877" s="1"/>
      <c r="B877" s="1"/>
      <c r="C877" s="1"/>
      <c r="D877" s="4"/>
    </row>
    <row r="878" spans="1:4" x14ac:dyDescent="0.25">
      <c r="A878" s="1"/>
      <c r="B878" s="1"/>
      <c r="C878" s="1"/>
      <c r="D878" s="4"/>
    </row>
    <row r="879" spans="1:4" x14ac:dyDescent="0.25">
      <c r="A879" s="1"/>
      <c r="B879" s="1"/>
      <c r="C879" s="1"/>
      <c r="D879" s="4"/>
    </row>
    <row r="880" spans="1:4" x14ac:dyDescent="0.25">
      <c r="A880" s="1"/>
      <c r="B880" s="1"/>
      <c r="C880" s="1"/>
      <c r="D880" s="4"/>
    </row>
    <row r="881" spans="1:4" x14ac:dyDescent="0.25">
      <c r="A881" s="1"/>
      <c r="B881" s="1"/>
      <c r="C881" s="1"/>
      <c r="D881" s="4"/>
    </row>
    <row r="882" spans="1:4" x14ac:dyDescent="0.25">
      <c r="A882" s="1"/>
      <c r="B882" s="1"/>
      <c r="C882" s="1"/>
      <c r="D882" s="4"/>
    </row>
    <row r="883" spans="1:4" x14ac:dyDescent="0.25">
      <c r="A883" s="1"/>
      <c r="B883" s="1"/>
      <c r="C883" s="1"/>
      <c r="D883" s="4"/>
    </row>
    <row r="884" spans="1:4" x14ac:dyDescent="0.25">
      <c r="A884" s="1"/>
      <c r="B884" s="1"/>
      <c r="C884" s="1"/>
      <c r="D884" s="4"/>
    </row>
    <row r="885" spans="1:4" x14ac:dyDescent="0.25">
      <c r="A885" s="1"/>
      <c r="B885" s="1"/>
      <c r="C885" s="1"/>
      <c r="D885" s="4"/>
    </row>
    <row r="886" spans="1:4" x14ac:dyDescent="0.25">
      <c r="A886" s="1"/>
      <c r="B886" s="1"/>
      <c r="C886" s="1"/>
      <c r="D886" s="4"/>
    </row>
    <row r="887" spans="1:4" x14ac:dyDescent="0.25">
      <c r="A887" s="1"/>
      <c r="B887" s="1"/>
      <c r="C887" s="1"/>
      <c r="D887" s="4"/>
    </row>
    <row r="888" spans="1:4" x14ac:dyDescent="0.25">
      <c r="A888" s="1"/>
      <c r="B888" s="1"/>
      <c r="C888" s="1"/>
      <c r="D888" s="4"/>
    </row>
    <row r="889" spans="1:4" x14ac:dyDescent="0.25">
      <c r="A889" s="1"/>
      <c r="B889" s="1"/>
      <c r="C889" s="1"/>
      <c r="D889" s="4"/>
    </row>
    <row r="890" spans="1:4" x14ac:dyDescent="0.25">
      <c r="A890" s="1"/>
      <c r="B890" s="1"/>
      <c r="C890" s="1"/>
      <c r="D890" s="4"/>
    </row>
    <row r="891" spans="1:4" x14ac:dyDescent="0.25">
      <c r="A891" s="1"/>
      <c r="B891" s="1"/>
      <c r="C891" s="1"/>
      <c r="D891" s="4"/>
    </row>
    <row r="892" spans="1:4" x14ac:dyDescent="0.25">
      <c r="A892" s="1"/>
      <c r="B892" s="1"/>
      <c r="C892" s="1"/>
      <c r="D892" s="4"/>
    </row>
    <row r="893" spans="1:4" x14ac:dyDescent="0.25">
      <c r="A893" s="1"/>
      <c r="B893" s="1"/>
      <c r="C893" s="1"/>
      <c r="D893" s="4"/>
    </row>
    <row r="894" spans="1:4" x14ac:dyDescent="0.25">
      <c r="A894" s="1"/>
      <c r="B894" s="1"/>
      <c r="C894" s="1"/>
      <c r="D894" s="4"/>
    </row>
    <row r="895" spans="1:4" x14ac:dyDescent="0.25">
      <c r="A895" s="1"/>
      <c r="B895" s="1"/>
      <c r="C895" s="1"/>
      <c r="D895" s="4"/>
    </row>
    <row r="896" spans="1:4" x14ac:dyDescent="0.25">
      <c r="A896" s="1"/>
      <c r="B896" s="1"/>
      <c r="C896" s="1"/>
      <c r="D896" s="4"/>
    </row>
    <row r="897" spans="1:4" x14ac:dyDescent="0.25">
      <c r="A897" s="1"/>
      <c r="B897" s="1"/>
      <c r="C897" s="1"/>
      <c r="D897" s="4"/>
    </row>
    <row r="898" spans="1:4" x14ac:dyDescent="0.25">
      <c r="A898" s="1"/>
      <c r="B898" s="1"/>
      <c r="C898" s="1"/>
      <c r="D898" s="4"/>
    </row>
    <row r="899" spans="1:4" x14ac:dyDescent="0.25">
      <c r="A899" s="1"/>
      <c r="B899" s="1"/>
      <c r="C899" s="1"/>
      <c r="D899" s="4"/>
    </row>
    <row r="900" spans="1:4" x14ac:dyDescent="0.25">
      <c r="A900" s="1"/>
      <c r="B900" s="1"/>
      <c r="C900" s="1"/>
      <c r="D900" s="4"/>
    </row>
    <row r="901" spans="1:4" x14ac:dyDescent="0.25">
      <c r="A901" s="1"/>
      <c r="B901" s="1"/>
      <c r="C901" s="1"/>
      <c r="D901" s="4"/>
    </row>
    <row r="902" spans="1:4" x14ac:dyDescent="0.25">
      <c r="A902" s="1"/>
      <c r="B902" s="1"/>
      <c r="C902" s="1"/>
      <c r="D902" s="4"/>
    </row>
    <row r="903" spans="1:4" x14ac:dyDescent="0.25">
      <c r="A903" s="1"/>
      <c r="B903" s="1"/>
      <c r="C903" s="1"/>
      <c r="D903" s="4"/>
    </row>
    <row r="904" spans="1:4" x14ac:dyDescent="0.25">
      <c r="A904" s="1"/>
      <c r="B904" s="1"/>
      <c r="C904" s="1"/>
      <c r="D904" s="4"/>
    </row>
    <row r="905" spans="1:4" x14ac:dyDescent="0.25">
      <c r="A905" s="1"/>
      <c r="B905" s="1"/>
      <c r="C905" s="1"/>
      <c r="D905" s="4"/>
    </row>
    <row r="906" spans="1:4" x14ac:dyDescent="0.25">
      <c r="A906" s="1"/>
      <c r="B906" s="1"/>
      <c r="C906" s="1"/>
      <c r="D906" s="4"/>
    </row>
    <row r="907" spans="1:4" x14ac:dyDescent="0.25">
      <c r="A907" s="1"/>
      <c r="B907" s="1"/>
      <c r="C907" s="1"/>
      <c r="D907" s="4"/>
    </row>
    <row r="908" spans="1:4" x14ac:dyDescent="0.25">
      <c r="A908" s="1"/>
      <c r="B908" s="1"/>
      <c r="C908" s="1"/>
      <c r="D908" s="4"/>
    </row>
    <row r="909" spans="1:4" x14ac:dyDescent="0.25">
      <c r="A909" s="1"/>
      <c r="B909" s="1"/>
      <c r="C909" s="1"/>
      <c r="D909" s="4"/>
    </row>
  </sheetData>
  <dataConsolidate link="1">
    <dataRefs count="1">
      <dataRef ref="B13" sheet="Monthly_Report_28.02.2021" r:id="rId1"/>
    </dataRefs>
  </dataConsolidate>
  <mergeCells count="34">
    <mergeCell ref="D6:E6"/>
    <mergeCell ref="F6:G6"/>
    <mergeCell ref="B8:C8"/>
    <mergeCell ref="B9:C9"/>
    <mergeCell ref="A6:A7"/>
    <mergeCell ref="B6:B7"/>
    <mergeCell ref="C6:C7"/>
    <mergeCell ref="B130:C130"/>
    <mergeCell ref="B163:C163"/>
    <mergeCell ref="B171:C171"/>
    <mergeCell ref="B10:C10"/>
    <mergeCell ref="B49:C49"/>
    <mergeCell ref="B116:C116"/>
    <mergeCell ref="B214:C214"/>
    <mergeCell ref="B215:C215"/>
    <mergeCell ref="B179:C179"/>
    <mergeCell ref="B204:C204"/>
    <mergeCell ref="B207:C207"/>
    <mergeCell ref="B1:G1"/>
    <mergeCell ref="A3:G3"/>
    <mergeCell ref="B272:C272"/>
    <mergeCell ref="B264:C264"/>
    <mergeCell ref="B266:C266"/>
    <mergeCell ref="B268:C268"/>
    <mergeCell ref="B260:C260"/>
    <mergeCell ref="B262:C262"/>
    <mergeCell ref="B263:C263"/>
    <mergeCell ref="B250:C250"/>
    <mergeCell ref="B254:C254"/>
    <mergeCell ref="B258:C258"/>
    <mergeCell ref="B216:C216"/>
    <mergeCell ref="B239:C239"/>
    <mergeCell ref="B243:C243"/>
    <mergeCell ref="B210:C210"/>
  </mergeCells>
  <pageMargins left="0.25" right="0.25" top="0.75" bottom="0.75" header="0.3" footer="0.3"/>
  <pageSetup scale="70" orientation="portrait" horizontalDpi="90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61"/>
  <sheetViews>
    <sheetView workbookViewId="0">
      <selection activeCell="A4" sqref="A4"/>
    </sheetView>
  </sheetViews>
  <sheetFormatPr defaultColWidth="8.42578125" defaultRowHeight="13.5" outlineLevelRow="2" x14ac:dyDescent="0.25"/>
  <cols>
    <col min="1" max="1" width="4.5703125" style="110" customWidth="1"/>
    <col min="2" max="2" width="70.7109375" style="94" customWidth="1"/>
    <col min="3" max="4" width="18.7109375" style="173" customWidth="1"/>
    <col min="5" max="16384" width="8.42578125" style="94"/>
  </cols>
  <sheetData>
    <row r="1" spans="1:4" s="90" customFormat="1" ht="17.25" x14ac:dyDescent="0.3">
      <c r="A1" s="199" t="s">
        <v>264</v>
      </c>
      <c r="B1" s="199"/>
      <c r="C1" s="199"/>
      <c r="D1" s="199"/>
    </row>
    <row r="2" spans="1:4" s="90" customFormat="1" ht="17.25" x14ac:dyDescent="0.3">
      <c r="A2" s="91"/>
      <c r="B2" s="91"/>
      <c r="C2" s="165"/>
      <c r="D2" s="165"/>
    </row>
    <row r="3" spans="1:4" s="90" customFormat="1" ht="39" customHeight="1" x14ac:dyDescent="0.3">
      <c r="A3" s="200" t="s">
        <v>454</v>
      </c>
      <c r="B3" s="200"/>
      <c r="C3" s="200"/>
      <c r="D3" s="200"/>
    </row>
    <row r="4" spans="1:4" x14ac:dyDescent="0.25">
      <c r="A4" s="92"/>
      <c r="B4" s="93"/>
      <c r="C4" s="93"/>
      <c r="D4" s="93"/>
    </row>
    <row r="5" spans="1:4" s="96" customFormat="1" ht="23.65" customHeight="1" x14ac:dyDescent="0.25">
      <c r="A5" s="95" t="s">
        <v>263</v>
      </c>
      <c r="B5" s="89" t="s">
        <v>313</v>
      </c>
      <c r="C5" s="14" t="s">
        <v>258</v>
      </c>
      <c r="D5" s="15" t="s">
        <v>268</v>
      </c>
    </row>
    <row r="6" spans="1:4" s="99" customFormat="1" ht="14.1" customHeight="1" x14ac:dyDescent="0.25">
      <c r="A6" s="97"/>
      <c r="B6" s="98" t="s">
        <v>256</v>
      </c>
      <c r="C6" s="166">
        <v>412371186.852</v>
      </c>
      <c r="D6" s="113">
        <v>160812100.99080801</v>
      </c>
    </row>
    <row r="7" spans="1:4" s="99" customFormat="1" ht="14.1" customHeight="1" outlineLevel="1" x14ac:dyDescent="0.25">
      <c r="A7" s="100"/>
      <c r="B7" s="101" t="s">
        <v>15</v>
      </c>
      <c r="C7" s="167"/>
      <c r="D7" s="144"/>
    </row>
    <row r="8" spans="1:4" s="104" customFormat="1" ht="14.25" outlineLevel="1" collapsed="1" x14ac:dyDescent="0.25">
      <c r="A8" s="102" t="s">
        <v>14</v>
      </c>
      <c r="B8" s="103" t="s">
        <v>255</v>
      </c>
      <c r="C8" s="168">
        <v>135962343.704</v>
      </c>
      <c r="D8" s="115">
        <v>52854434.378086999</v>
      </c>
    </row>
    <row r="9" spans="1:4" s="99" customFormat="1" hidden="1" outlineLevel="2" x14ac:dyDescent="0.25">
      <c r="A9" s="105">
        <v>1</v>
      </c>
      <c r="B9" s="145" t="s">
        <v>239</v>
      </c>
      <c r="C9" s="169">
        <v>22920.68</v>
      </c>
      <c r="D9" s="132">
        <v>4383.4833520000002</v>
      </c>
    </row>
    <row r="10" spans="1:4" s="99" customFormat="1" hidden="1" outlineLevel="2" x14ac:dyDescent="0.25">
      <c r="A10" s="105">
        <v>2</v>
      </c>
      <c r="B10" s="145" t="s">
        <v>232</v>
      </c>
      <c r="C10" s="169">
        <v>12541409.58</v>
      </c>
      <c r="D10" s="132">
        <v>4895297.0062770005</v>
      </c>
    </row>
    <row r="11" spans="1:4" s="99" customFormat="1" ht="17.25" hidden="1" customHeight="1" outlineLevel="2" x14ac:dyDescent="0.25">
      <c r="A11" s="105">
        <v>3</v>
      </c>
      <c r="B11" s="145" t="s">
        <v>240</v>
      </c>
      <c r="C11" s="170">
        <v>-237143.43</v>
      </c>
      <c r="D11" s="132">
        <v>-96720.885465999992</v>
      </c>
    </row>
    <row r="12" spans="1:4" s="99" customFormat="1" hidden="1" outlineLevel="2" x14ac:dyDescent="0.25">
      <c r="A12" s="105">
        <v>4</v>
      </c>
      <c r="B12" s="145" t="s">
        <v>236</v>
      </c>
      <c r="C12" s="169">
        <v>3111320</v>
      </c>
      <c r="D12" s="132">
        <v>1209684.25095</v>
      </c>
    </row>
    <row r="13" spans="1:4" s="99" customFormat="1" ht="15.75" hidden="1" customHeight="1" outlineLevel="2" x14ac:dyDescent="0.25">
      <c r="A13" s="105">
        <v>5</v>
      </c>
      <c r="B13" s="145" t="s">
        <v>226</v>
      </c>
      <c r="C13" s="169">
        <v>10418908.063000001</v>
      </c>
      <c r="D13" s="132">
        <v>4081709.555522</v>
      </c>
    </row>
    <row r="14" spans="1:4" s="99" customFormat="1" hidden="1" outlineLevel="2" x14ac:dyDescent="0.25">
      <c r="A14" s="105">
        <v>6</v>
      </c>
      <c r="B14" s="145" t="s">
        <v>317</v>
      </c>
      <c r="C14" s="169">
        <v>4301230.057</v>
      </c>
      <c r="D14" s="132">
        <v>1667620</v>
      </c>
    </row>
    <row r="15" spans="1:4" s="99" customFormat="1" hidden="1" outlineLevel="2" x14ac:dyDescent="0.25">
      <c r="A15" s="105">
        <v>7</v>
      </c>
      <c r="B15" s="145" t="s">
        <v>318</v>
      </c>
      <c r="C15" s="169">
        <v>9007464.9509999994</v>
      </c>
      <c r="D15" s="132">
        <v>3517130.9674520004</v>
      </c>
    </row>
    <row r="16" spans="1:4" s="99" customFormat="1" hidden="1" outlineLevel="2" x14ac:dyDescent="0.25">
      <c r="A16" s="105">
        <v>8</v>
      </c>
      <c r="B16" s="145" t="s">
        <v>455</v>
      </c>
      <c r="C16" s="169">
        <v>96796233.803000003</v>
      </c>
      <c r="D16" s="132">
        <v>37575330</v>
      </c>
    </row>
    <row r="17" spans="1:4" s="106" customFormat="1" ht="14.25" outlineLevel="1" collapsed="1" x14ac:dyDescent="0.25">
      <c r="A17" s="102" t="s">
        <v>10</v>
      </c>
      <c r="B17" s="103" t="s">
        <v>224</v>
      </c>
      <c r="C17" s="168">
        <v>1392827.34</v>
      </c>
      <c r="D17" s="115">
        <v>553748.86294999998</v>
      </c>
    </row>
    <row r="18" spans="1:4" s="99" customFormat="1" hidden="1" outlineLevel="2" x14ac:dyDescent="0.25">
      <c r="A18" s="105">
        <v>1</v>
      </c>
      <c r="B18" s="145" t="s">
        <v>160</v>
      </c>
      <c r="C18" s="169">
        <v>1392827.34</v>
      </c>
      <c r="D18" s="132">
        <v>553748.86294999998</v>
      </c>
    </row>
    <row r="19" spans="1:4" s="106" customFormat="1" ht="14.25" outlineLevel="1" collapsed="1" x14ac:dyDescent="0.25">
      <c r="A19" s="102" t="s">
        <v>6</v>
      </c>
      <c r="B19" s="103" t="s">
        <v>156</v>
      </c>
      <c r="C19" s="168">
        <v>3863366.1649999996</v>
      </c>
      <c r="D19" s="115">
        <v>1517014.3551020001</v>
      </c>
    </row>
    <row r="20" spans="1:4" s="99" customFormat="1" hidden="1" outlineLevel="2" x14ac:dyDescent="0.25">
      <c r="A20" s="105">
        <v>1</v>
      </c>
      <c r="B20" s="145" t="s">
        <v>151</v>
      </c>
      <c r="C20" s="169">
        <v>172103.34400000001</v>
      </c>
      <c r="D20" s="132">
        <v>68071.434484999991</v>
      </c>
    </row>
    <row r="21" spans="1:4" s="99" customFormat="1" hidden="1" outlineLevel="2" x14ac:dyDescent="0.25">
      <c r="A21" s="105">
        <v>2</v>
      </c>
      <c r="B21" s="143" t="s">
        <v>143</v>
      </c>
      <c r="C21" s="169">
        <v>449235.49599999998</v>
      </c>
      <c r="D21" s="132">
        <v>175036.32085000002</v>
      </c>
    </row>
    <row r="22" spans="1:4" s="99" customFormat="1" hidden="1" outlineLevel="2" x14ac:dyDescent="0.25">
      <c r="A22" s="105">
        <v>3</v>
      </c>
      <c r="B22" s="145" t="s">
        <v>146</v>
      </c>
      <c r="C22" s="169">
        <v>995599.32900000003</v>
      </c>
      <c r="D22" s="132">
        <v>387979.81308500009</v>
      </c>
    </row>
    <row r="23" spans="1:4" s="99" customFormat="1" hidden="1" outlineLevel="2" x14ac:dyDescent="0.25">
      <c r="A23" s="105">
        <v>4</v>
      </c>
      <c r="B23" s="145" t="s">
        <v>145</v>
      </c>
      <c r="C23" s="169">
        <v>1790239.466</v>
      </c>
      <c r="D23" s="132">
        <v>706792.997539</v>
      </c>
    </row>
    <row r="24" spans="1:4" s="99" customFormat="1" hidden="1" outlineLevel="2" x14ac:dyDescent="0.25">
      <c r="A24" s="105">
        <v>5</v>
      </c>
      <c r="B24" s="145" t="s">
        <v>148</v>
      </c>
      <c r="C24" s="169">
        <v>456188.52999999997</v>
      </c>
      <c r="D24" s="132">
        <v>179133.789143</v>
      </c>
    </row>
    <row r="25" spans="1:4" s="106" customFormat="1" ht="14.25" outlineLevel="1" collapsed="1" x14ac:dyDescent="0.25">
      <c r="A25" s="102" t="s">
        <v>35</v>
      </c>
      <c r="B25" s="103" t="s">
        <v>142</v>
      </c>
      <c r="C25" s="168">
        <v>11474798.598000001</v>
      </c>
      <c r="D25" s="115">
        <v>4469145</v>
      </c>
    </row>
    <row r="26" spans="1:4" s="99" customFormat="1" ht="18.75" hidden="1" customHeight="1" outlineLevel="2" x14ac:dyDescent="0.25">
      <c r="A26" s="105">
        <v>1</v>
      </c>
      <c r="B26" s="145" t="s">
        <v>461</v>
      </c>
      <c r="C26" s="169">
        <v>4000000</v>
      </c>
      <c r="D26" s="132">
        <v>1542600</v>
      </c>
    </row>
    <row r="27" spans="1:4" s="99" customFormat="1" hidden="1" outlineLevel="2" x14ac:dyDescent="0.25">
      <c r="A27" s="105">
        <v>2</v>
      </c>
      <c r="B27" s="145" t="s">
        <v>418</v>
      </c>
      <c r="C27" s="169">
        <v>2682300.7310000001</v>
      </c>
      <c r="D27" s="132">
        <v>1078875</v>
      </c>
    </row>
    <row r="28" spans="1:4" s="99" customFormat="1" hidden="1" outlineLevel="2" x14ac:dyDescent="0.25">
      <c r="A28" s="105">
        <v>3</v>
      </c>
      <c r="B28" s="145" t="s">
        <v>456</v>
      </c>
      <c r="C28" s="169">
        <v>2627492.1570000001</v>
      </c>
      <c r="D28" s="132">
        <v>1013450</v>
      </c>
    </row>
    <row r="29" spans="1:4" s="99" customFormat="1" hidden="1" outlineLevel="2" x14ac:dyDescent="0.25">
      <c r="A29" s="105">
        <v>4</v>
      </c>
      <c r="B29" s="145" t="s">
        <v>457</v>
      </c>
      <c r="C29" s="169">
        <v>2165005.71</v>
      </c>
      <c r="D29" s="132">
        <v>834220</v>
      </c>
    </row>
    <row r="30" spans="1:4" s="106" customFormat="1" ht="14.25" outlineLevel="1" collapsed="1" x14ac:dyDescent="0.25">
      <c r="A30" s="102" t="s">
        <v>30</v>
      </c>
      <c r="B30" s="103" t="s">
        <v>111</v>
      </c>
      <c r="C30" s="168">
        <v>52489494.461000003</v>
      </c>
      <c r="D30" s="115">
        <v>20610000</v>
      </c>
    </row>
    <row r="31" spans="1:4" s="99" customFormat="1" ht="18.75" hidden="1" customHeight="1" outlineLevel="2" x14ac:dyDescent="0.25">
      <c r="A31" s="105">
        <v>1</v>
      </c>
      <c r="B31" s="145" t="s">
        <v>458</v>
      </c>
      <c r="C31" s="169">
        <v>52489494.461000003</v>
      </c>
      <c r="D31" s="132">
        <v>20610000</v>
      </c>
    </row>
    <row r="32" spans="1:4" s="106" customFormat="1" ht="16.5" customHeight="1" outlineLevel="1" collapsed="1" x14ac:dyDescent="0.25">
      <c r="A32" s="102" t="s">
        <v>24</v>
      </c>
      <c r="B32" s="103" t="s">
        <v>104</v>
      </c>
      <c r="C32" s="168">
        <v>178188356.58399999</v>
      </c>
      <c r="D32" s="115">
        <v>69587098.394668996</v>
      </c>
    </row>
    <row r="33" spans="1:4" s="99" customFormat="1" ht="18.75" hidden="1" customHeight="1" outlineLevel="2" x14ac:dyDescent="0.25">
      <c r="A33" s="105">
        <v>1</v>
      </c>
      <c r="B33" s="145" t="s">
        <v>96</v>
      </c>
      <c r="C33" s="169">
        <v>78285.143000000011</v>
      </c>
      <c r="D33" s="132">
        <v>32022.162930999999</v>
      </c>
    </row>
    <row r="34" spans="1:4" s="99" customFormat="1" hidden="1" outlineLevel="2" x14ac:dyDescent="0.25">
      <c r="A34" s="105">
        <v>2</v>
      </c>
      <c r="B34" s="145" t="s">
        <v>92</v>
      </c>
      <c r="C34" s="169">
        <v>381338.94900000002</v>
      </c>
      <c r="D34" s="132">
        <v>155157.76219899999</v>
      </c>
    </row>
    <row r="35" spans="1:4" s="99" customFormat="1" hidden="1" outlineLevel="2" x14ac:dyDescent="0.25">
      <c r="A35" s="105">
        <v>3</v>
      </c>
      <c r="B35" s="145" t="s">
        <v>321</v>
      </c>
      <c r="C35" s="169">
        <v>5283089.72</v>
      </c>
      <c r="D35" s="132">
        <v>2051802.086536</v>
      </c>
    </row>
    <row r="36" spans="1:4" s="99" customFormat="1" hidden="1" outlineLevel="2" x14ac:dyDescent="0.25">
      <c r="A36" s="105">
        <v>4</v>
      </c>
      <c r="B36" s="145" t="s">
        <v>419</v>
      </c>
      <c r="C36" s="169">
        <v>33343889.076000001</v>
      </c>
      <c r="D36" s="132">
        <v>12853804.327771001</v>
      </c>
    </row>
    <row r="37" spans="1:4" s="99" customFormat="1" hidden="1" outlineLevel="2" x14ac:dyDescent="0.25">
      <c r="A37" s="105">
        <v>5</v>
      </c>
      <c r="B37" s="145" t="s">
        <v>423</v>
      </c>
      <c r="C37" s="169">
        <v>1378618.0279999999</v>
      </c>
      <c r="D37" s="132">
        <v>533288.57490999997</v>
      </c>
    </row>
    <row r="38" spans="1:4" s="99" customFormat="1" hidden="1" outlineLevel="2" x14ac:dyDescent="0.25">
      <c r="A38" s="105">
        <v>6</v>
      </c>
      <c r="B38" s="145" t="s">
        <v>97</v>
      </c>
      <c r="C38" s="169">
        <v>25404908.116000004</v>
      </c>
      <c r="D38" s="132">
        <v>9961910.891144</v>
      </c>
    </row>
    <row r="39" spans="1:4" s="99" customFormat="1" hidden="1" outlineLevel="2" x14ac:dyDescent="0.25">
      <c r="A39" s="105">
        <v>7</v>
      </c>
      <c r="B39" s="145" t="s">
        <v>314</v>
      </c>
      <c r="C39" s="169">
        <v>16191260.545</v>
      </c>
      <c r="D39" s="132">
        <v>6342857.2259519994</v>
      </c>
    </row>
    <row r="40" spans="1:4" s="99" customFormat="1" hidden="1" outlineLevel="2" x14ac:dyDescent="0.25">
      <c r="A40" s="105">
        <v>8</v>
      </c>
      <c r="B40" s="145" t="s">
        <v>424</v>
      </c>
      <c r="C40" s="169">
        <v>2283379.0419999999</v>
      </c>
      <c r="D40" s="132">
        <v>882706.98322599998</v>
      </c>
    </row>
    <row r="41" spans="1:4" s="99" customFormat="1" hidden="1" outlineLevel="2" x14ac:dyDescent="0.25">
      <c r="A41" s="105">
        <v>9</v>
      </c>
      <c r="B41" s="145" t="s">
        <v>459</v>
      </c>
      <c r="C41" s="169">
        <v>93843587.965000004</v>
      </c>
      <c r="D41" s="132">
        <v>36773548.380000003</v>
      </c>
    </row>
    <row r="42" spans="1:4" s="99" customFormat="1" ht="28.5" customHeight="1" outlineLevel="1" collapsed="1" x14ac:dyDescent="0.25">
      <c r="A42" s="102" t="s">
        <v>20</v>
      </c>
      <c r="B42" s="103" t="s">
        <v>315</v>
      </c>
      <c r="C42" s="168">
        <v>29000000</v>
      </c>
      <c r="D42" s="115">
        <v>11220660</v>
      </c>
    </row>
    <row r="43" spans="1:4" s="99" customFormat="1" ht="18.75" hidden="1" customHeight="1" outlineLevel="2" x14ac:dyDescent="0.25">
      <c r="A43" s="105">
        <v>1</v>
      </c>
      <c r="B43" s="145" t="s">
        <v>74</v>
      </c>
      <c r="C43" s="169">
        <v>29000000</v>
      </c>
      <c r="D43" s="132">
        <v>11220660</v>
      </c>
    </row>
    <row r="44" spans="1:4" s="107" customFormat="1" ht="14.25" x14ac:dyDescent="0.25">
      <c r="A44" s="97"/>
      <c r="B44" s="112" t="s">
        <v>70</v>
      </c>
      <c r="C44" s="166">
        <v>91695689.159000009</v>
      </c>
      <c r="D44" s="113">
        <v>36065327.839125998</v>
      </c>
    </row>
    <row r="45" spans="1:4" s="99" customFormat="1" outlineLevel="1" x14ac:dyDescent="0.25">
      <c r="A45" s="100"/>
      <c r="B45" s="114" t="s">
        <v>15</v>
      </c>
      <c r="C45" s="167"/>
      <c r="D45" s="144"/>
    </row>
    <row r="46" spans="1:4" s="106" customFormat="1" ht="14.25" outlineLevel="1" collapsed="1" x14ac:dyDescent="0.25">
      <c r="A46" s="102" t="s">
        <v>14</v>
      </c>
      <c r="B46" s="103" t="s">
        <v>69</v>
      </c>
      <c r="C46" s="168">
        <v>8089879.0529999994</v>
      </c>
      <c r="D46" s="115">
        <v>3143417.8391260002</v>
      </c>
    </row>
    <row r="47" spans="1:4" s="106" customFormat="1" ht="14.25" hidden="1" outlineLevel="2" x14ac:dyDescent="0.25">
      <c r="A47" s="105">
        <v>1</v>
      </c>
      <c r="B47" s="145" t="s">
        <v>50</v>
      </c>
      <c r="C47" s="169">
        <v>1424481.3119999999</v>
      </c>
      <c r="D47" s="132">
        <v>553607.75058900006</v>
      </c>
    </row>
    <row r="48" spans="1:4" s="106" customFormat="1" ht="14.25" hidden="1" outlineLevel="2" x14ac:dyDescent="0.25">
      <c r="A48" s="105">
        <v>2</v>
      </c>
      <c r="B48" s="145" t="s">
        <v>49</v>
      </c>
      <c r="C48" s="169">
        <v>1526565.395</v>
      </c>
      <c r="D48" s="132">
        <v>608783.26815500006</v>
      </c>
    </row>
    <row r="49" spans="1:4" s="106" customFormat="1" ht="14.25" hidden="1" outlineLevel="2" x14ac:dyDescent="0.25">
      <c r="A49" s="105">
        <v>3</v>
      </c>
      <c r="B49" s="145" t="s">
        <v>60</v>
      </c>
      <c r="C49" s="169">
        <v>5005653.72</v>
      </c>
      <c r="D49" s="132">
        <v>1929438.747765</v>
      </c>
    </row>
    <row r="50" spans="1:4" s="106" customFormat="1" ht="14.25" hidden="1" outlineLevel="2" x14ac:dyDescent="0.25">
      <c r="A50" s="105">
        <v>4</v>
      </c>
      <c r="B50" s="184" t="s">
        <v>52</v>
      </c>
      <c r="C50" s="169">
        <v>133178.62599999999</v>
      </c>
      <c r="D50" s="132">
        <v>51588.072616999998</v>
      </c>
    </row>
    <row r="51" spans="1:4" s="106" customFormat="1" ht="14.25" outlineLevel="1" collapsed="1" x14ac:dyDescent="0.25">
      <c r="A51" s="102" t="s">
        <v>10</v>
      </c>
      <c r="B51" s="103" t="s">
        <v>37</v>
      </c>
      <c r="C51" s="168">
        <v>83605810.106000006</v>
      </c>
      <c r="D51" s="115">
        <v>32921910</v>
      </c>
    </row>
    <row r="52" spans="1:4" s="106" customFormat="1" ht="14.25" hidden="1" outlineLevel="2" x14ac:dyDescent="0.25">
      <c r="A52" s="105">
        <v>1</v>
      </c>
      <c r="B52" s="183" t="s">
        <v>38</v>
      </c>
      <c r="C52" s="169">
        <v>4255996.7439999999</v>
      </c>
      <c r="D52" s="132">
        <v>1673160</v>
      </c>
    </row>
    <row r="53" spans="1:4" s="106" customFormat="1" ht="27" hidden="1" outlineLevel="2" x14ac:dyDescent="0.25">
      <c r="A53" s="105">
        <v>2</v>
      </c>
      <c r="B53" s="182" t="s">
        <v>460</v>
      </c>
      <c r="C53" s="169">
        <v>79349813.362000003</v>
      </c>
      <c r="D53" s="132">
        <v>31248750</v>
      </c>
    </row>
    <row r="54" spans="1:4" s="107" customFormat="1" ht="23.1" customHeight="1" x14ac:dyDescent="0.25">
      <c r="A54" s="108"/>
      <c r="B54" s="109" t="s">
        <v>0</v>
      </c>
      <c r="C54" s="171">
        <v>504066876.01100004</v>
      </c>
      <c r="D54" s="174">
        <v>196877428.829934</v>
      </c>
    </row>
    <row r="55" spans="1:4" x14ac:dyDescent="0.25">
      <c r="C55" s="94"/>
      <c r="D55" s="94"/>
    </row>
    <row r="56" spans="1:4" x14ac:dyDescent="0.25">
      <c r="C56" s="94"/>
      <c r="D56" s="94"/>
    </row>
    <row r="57" spans="1:4" x14ac:dyDescent="0.25">
      <c r="C57" s="172"/>
    </row>
    <row r="58" spans="1:4" x14ac:dyDescent="0.25">
      <c r="C58" s="172"/>
    </row>
    <row r="59" spans="1:4" x14ac:dyDescent="0.25">
      <c r="C59" s="172"/>
    </row>
    <row r="60" spans="1:4" x14ac:dyDescent="0.25">
      <c r="C60" s="172"/>
    </row>
    <row r="61" spans="1:4" x14ac:dyDescent="0.25">
      <c r="C61" s="172"/>
    </row>
  </sheetData>
  <mergeCells count="2">
    <mergeCell ref="A1:D1"/>
    <mergeCell ref="A3:D3"/>
  </mergeCells>
  <pageMargins left="0.25" right="0.25" top="0.25" bottom="0.2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zoomScaleNormal="100" workbookViewId="0">
      <selection activeCell="A4" sqref="A4"/>
    </sheetView>
  </sheetViews>
  <sheetFormatPr defaultRowHeight="13.5" x14ac:dyDescent="0.25"/>
  <cols>
    <col min="1" max="1" width="5.7109375" style="1" customWidth="1"/>
    <col min="2" max="2" width="38" style="1" customWidth="1"/>
    <col min="3" max="3" width="19.85546875" style="1" customWidth="1"/>
    <col min="4" max="4" width="17.7109375" style="2" customWidth="1"/>
    <col min="5" max="5" width="18.5703125" style="2" customWidth="1"/>
    <col min="6" max="6" width="17.7109375" style="2" customWidth="1"/>
    <col min="7" max="7" width="20.42578125" style="1" customWidth="1"/>
    <col min="8" max="8" width="17.7109375" style="1" customWidth="1"/>
    <col min="9" max="9" width="16.140625" style="1" bestFit="1" customWidth="1"/>
    <col min="10" max="254" width="9.140625" style="1"/>
    <col min="255" max="255" width="0" style="1" hidden="1" customWidth="1"/>
    <col min="256" max="256" width="3.5703125" style="1" customWidth="1"/>
    <col min="257" max="257" width="49.85546875" style="1" customWidth="1"/>
    <col min="258" max="258" width="16" style="1" customWidth="1"/>
    <col min="259" max="259" width="13.5703125" style="1" customWidth="1"/>
    <col min="260" max="260" width="16.7109375" style="1" customWidth="1"/>
    <col min="261" max="261" width="15.140625" style="1" customWidth="1"/>
    <col min="262" max="510" width="9.140625" style="1"/>
    <col min="511" max="511" width="0" style="1" hidden="1" customWidth="1"/>
    <col min="512" max="512" width="3.5703125" style="1" customWidth="1"/>
    <col min="513" max="513" width="49.85546875" style="1" customWidth="1"/>
    <col min="514" max="514" width="16" style="1" customWidth="1"/>
    <col min="515" max="515" width="13.5703125" style="1" customWidth="1"/>
    <col min="516" max="516" width="16.7109375" style="1" customWidth="1"/>
    <col min="517" max="517" width="15.140625" style="1" customWidth="1"/>
    <col min="518" max="766" width="9.140625" style="1"/>
    <col min="767" max="767" width="0" style="1" hidden="1" customWidth="1"/>
    <col min="768" max="768" width="3.5703125" style="1" customWidth="1"/>
    <col min="769" max="769" width="49.85546875" style="1" customWidth="1"/>
    <col min="770" max="770" width="16" style="1" customWidth="1"/>
    <col min="771" max="771" width="13.5703125" style="1" customWidth="1"/>
    <col min="772" max="772" width="16.7109375" style="1" customWidth="1"/>
    <col min="773" max="773" width="15.140625" style="1" customWidth="1"/>
    <col min="774" max="1022" width="9.140625" style="1"/>
    <col min="1023" max="1023" width="0" style="1" hidden="1" customWidth="1"/>
    <col min="1024" max="1024" width="3.5703125" style="1" customWidth="1"/>
    <col min="1025" max="1025" width="49.85546875" style="1" customWidth="1"/>
    <col min="1026" max="1026" width="16" style="1" customWidth="1"/>
    <col min="1027" max="1027" width="13.5703125" style="1" customWidth="1"/>
    <col min="1028" max="1028" width="16.7109375" style="1" customWidth="1"/>
    <col min="1029" max="1029" width="15.140625" style="1" customWidth="1"/>
    <col min="1030" max="1278" width="9.140625" style="1"/>
    <col min="1279" max="1279" width="0" style="1" hidden="1" customWidth="1"/>
    <col min="1280" max="1280" width="3.5703125" style="1" customWidth="1"/>
    <col min="1281" max="1281" width="49.85546875" style="1" customWidth="1"/>
    <col min="1282" max="1282" width="16" style="1" customWidth="1"/>
    <col min="1283" max="1283" width="13.5703125" style="1" customWidth="1"/>
    <col min="1284" max="1284" width="16.7109375" style="1" customWidth="1"/>
    <col min="1285" max="1285" width="15.140625" style="1" customWidth="1"/>
    <col min="1286" max="1534" width="9.140625" style="1"/>
    <col min="1535" max="1535" width="0" style="1" hidden="1" customWidth="1"/>
    <col min="1536" max="1536" width="3.5703125" style="1" customWidth="1"/>
    <col min="1537" max="1537" width="49.85546875" style="1" customWidth="1"/>
    <col min="1538" max="1538" width="16" style="1" customWidth="1"/>
    <col min="1539" max="1539" width="13.5703125" style="1" customWidth="1"/>
    <col min="1540" max="1540" width="16.7109375" style="1" customWidth="1"/>
    <col min="1541" max="1541" width="15.140625" style="1" customWidth="1"/>
    <col min="1542" max="1790" width="9.140625" style="1"/>
    <col min="1791" max="1791" width="0" style="1" hidden="1" customWidth="1"/>
    <col min="1792" max="1792" width="3.5703125" style="1" customWidth="1"/>
    <col min="1793" max="1793" width="49.85546875" style="1" customWidth="1"/>
    <col min="1794" max="1794" width="16" style="1" customWidth="1"/>
    <col min="1795" max="1795" width="13.5703125" style="1" customWidth="1"/>
    <col min="1796" max="1796" width="16.7109375" style="1" customWidth="1"/>
    <col min="1797" max="1797" width="15.140625" style="1" customWidth="1"/>
    <col min="1798" max="2046" width="9.140625" style="1"/>
    <col min="2047" max="2047" width="0" style="1" hidden="1" customWidth="1"/>
    <col min="2048" max="2048" width="3.5703125" style="1" customWidth="1"/>
    <col min="2049" max="2049" width="49.85546875" style="1" customWidth="1"/>
    <col min="2050" max="2050" width="16" style="1" customWidth="1"/>
    <col min="2051" max="2051" width="13.5703125" style="1" customWidth="1"/>
    <col min="2052" max="2052" width="16.7109375" style="1" customWidth="1"/>
    <col min="2053" max="2053" width="15.140625" style="1" customWidth="1"/>
    <col min="2054" max="2302" width="9.140625" style="1"/>
    <col min="2303" max="2303" width="0" style="1" hidden="1" customWidth="1"/>
    <col min="2304" max="2304" width="3.5703125" style="1" customWidth="1"/>
    <col min="2305" max="2305" width="49.85546875" style="1" customWidth="1"/>
    <col min="2306" max="2306" width="16" style="1" customWidth="1"/>
    <col min="2307" max="2307" width="13.5703125" style="1" customWidth="1"/>
    <col min="2308" max="2308" width="16.7109375" style="1" customWidth="1"/>
    <col min="2309" max="2309" width="15.140625" style="1" customWidth="1"/>
    <col min="2310" max="2558" width="9.140625" style="1"/>
    <col min="2559" max="2559" width="0" style="1" hidden="1" customWidth="1"/>
    <col min="2560" max="2560" width="3.5703125" style="1" customWidth="1"/>
    <col min="2561" max="2561" width="49.85546875" style="1" customWidth="1"/>
    <col min="2562" max="2562" width="16" style="1" customWidth="1"/>
    <col min="2563" max="2563" width="13.5703125" style="1" customWidth="1"/>
    <col min="2564" max="2564" width="16.7109375" style="1" customWidth="1"/>
    <col min="2565" max="2565" width="15.140625" style="1" customWidth="1"/>
    <col min="2566" max="2814" width="9.140625" style="1"/>
    <col min="2815" max="2815" width="0" style="1" hidden="1" customWidth="1"/>
    <col min="2816" max="2816" width="3.5703125" style="1" customWidth="1"/>
    <col min="2817" max="2817" width="49.85546875" style="1" customWidth="1"/>
    <col min="2818" max="2818" width="16" style="1" customWidth="1"/>
    <col min="2819" max="2819" width="13.5703125" style="1" customWidth="1"/>
    <col min="2820" max="2820" width="16.7109375" style="1" customWidth="1"/>
    <col min="2821" max="2821" width="15.140625" style="1" customWidth="1"/>
    <col min="2822" max="3070" width="9.140625" style="1"/>
    <col min="3071" max="3071" width="0" style="1" hidden="1" customWidth="1"/>
    <col min="3072" max="3072" width="3.5703125" style="1" customWidth="1"/>
    <col min="3073" max="3073" width="49.85546875" style="1" customWidth="1"/>
    <col min="3074" max="3074" width="16" style="1" customWidth="1"/>
    <col min="3075" max="3075" width="13.5703125" style="1" customWidth="1"/>
    <col min="3076" max="3076" width="16.7109375" style="1" customWidth="1"/>
    <col min="3077" max="3077" width="15.140625" style="1" customWidth="1"/>
    <col min="3078" max="3326" width="9.140625" style="1"/>
    <col min="3327" max="3327" width="0" style="1" hidden="1" customWidth="1"/>
    <col min="3328" max="3328" width="3.5703125" style="1" customWidth="1"/>
    <col min="3329" max="3329" width="49.85546875" style="1" customWidth="1"/>
    <col min="3330" max="3330" width="16" style="1" customWidth="1"/>
    <col min="3331" max="3331" width="13.5703125" style="1" customWidth="1"/>
    <col min="3332" max="3332" width="16.7109375" style="1" customWidth="1"/>
    <col min="3333" max="3333" width="15.140625" style="1" customWidth="1"/>
    <col min="3334" max="3582" width="9.140625" style="1"/>
    <col min="3583" max="3583" width="0" style="1" hidden="1" customWidth="1"/>
    <col min="3584" max="3584" width="3.5703125" style="1" customWidth="1"/>
    <col min="3585" max="3585" width="49.85546875" style="1" customWidth="1"/>
    <col min="3586" max="3586" width="16" style="1" customWidth="1"/>
    <col min="3587" max="3587" width="13.5703125" style="1" customWidth="1"/>
    <col min="3588" max="3588" width="16.7109375" style="1" customWidth="1"/>
    <col min="3589" max="3589" width="15.140625" style="1" customWidth="1"/>
    <col min="3590" max="3838" width="9.140625" style="1"/>
    <col min="3839" max="3839" width="0" style="1" hidden="1" customWidth="1"/>
    <col min="3840" max="3840" width="3.5703125" style="1" customWidth="1"/>
    <col min="3841" max="3841" width="49.85546875" style="1" customWidth="1"/>
    <col min="3842" max="3842" width="16" style="1" customWidth="1"/>
    <col min="3843" max="3843" width="13.5703125" style="1" customWidth="1"/>
    <col min="3844" max="3844" width="16.7109375" style="1" customWidth="1"/>
    <col min="3845" max="3845" width="15.140625" style="1" customWidth="1"/>
    <col min="3846" max="4094" width="9.140625" style="1"/>
    <col min="4095" max="4095" width="0" style="1" hidden="1" customWidth="1"/>
    <col min="4096" max="4096" width="3.5703125" style="1" customWidth="1"/>
    <col min="4097" max="4097" width="49.85546875" style="1" customWidth="1"/>
    <col min="4098" max="4098" width="16" style="1" customWidth="1"/>
    <col min="4099" max="4099" width="13.5703125" style="1" customWidth="1"/>
    <col min="4100" max="4100" width="16.7109375" style="1" customWidth="1"/>
    <col min="4101" max="4101" width="15.140625" style="1" customWidth="1"/>
    <col min="4102" max="4350" width="9.140625" style="1"/>
    <col min="4351" max="4351" width="0" style="1" hidden="1" customWidth="1"/>
    <col min="4352" max="4352" width="3.5703125" style="1" customWidth="1"/>
    <col min="4353" max="4353" width="49.85546875" style="1" customWidth="1"/>
    <col min="4354" max="4354" width="16" style="1" customWidth="1"/>
    <col min="4355" max="4355" width="13.5703125" style="1" customWidth="1"/>
    <col min="4356" max="4356" width="16.7109375" style="1" customWidth="1"/>
    <col min="4357" max="4357" width="15.140625" style="1" customWidth="1"/>
    <col min="4358" max="4606" width="9.140625" style="1"/>
    <col min="4607" max="4607" width="0" style="1" hidden="1" customWidth="1"/>
    <col min="4608" max="4608" width="3.5703125" style="1" customWidth="1"/>
    <col min="4609" max="4609" width="49.85546875" style="1" customWidth="1"/>
    <col min="4610" max="4610" width="16" style="1" customWidth="1"/>
    <col min="4611" max="4611" width="13.5703125" style="1" customWidth="1"/>
    <col min="4612" max="4612" width="16.7109375" style="1" customWidth="1"/>
    <col min="4613" max="4613" width="15.140625" style="1" customWidth="1"/>
    <col min="4614" max="4862" width="9.140625" style="1"/>
    <col min="4863" max="4863" width="0" style="1" hidden="1" customWidth="1"/>
    <col min="4864" max="4864" width="3.5703125" style="1" customWidth="1"/>
    <col min="4865" max="4865" width="49.85546875" style="1" customWidth="1"/>
    <col min="4866" max="4866" width="16" style="1" customWidth="1"/>
    <col min="4867" max="4867" width="13.5703125" style="1" customWidth="1"/>
    <col min="4868" max="4868" width="16.7109375" style="1" customWidth="1"/>
    <col min="4869" max="4869" width="15.140625" style="1" customWidth="1"/>
    <col min="4870" max="5118" width="9.140625" style="1"/>
    <col min="5119" max="5119" width="0" style="1" hidden="1" customWidth="1"/>
    <col min="5120" max="5120" width="3.5703125" style="1" customWidth="1"/>
    <col min="5121" max="5121" width="49.85546875" style="1" customWidth="1"/>
    <col min="5122" max="5122" width="16" style="1" customWidth="1"/>
    <col min="5123" max="5123" width="13.5703125" style="1" customWidth="1"/>
    <col min="5124" max="5124" width="16.7109375" style="1" customWidth="1"/>
    <col min="5125" max="5125" width="15.140625" style="1" customWidth="1"/>
    <col min="5126" max="5374" width="9.140625" style="1"/>
    <col min="5375" max="5375" width="0" style="1" hidden="1" customWidth="1"/>
    <col min="5376" max="5376" width="3.5703125" style="1" customWidth="1"/>
    <col min="5377" max="5377" width="49.85546875" style="1" customWidth="1"/>
    <col min="5378" max="5378" width="16" style="1" customWidth="1"/>
    <col min="5379" max="5379" width="13.5703125" style="1" customWidth="1"/>
    <col min="5380" max="5380" width="16.7109375" style="1" customWidth="1"/>
    <col min="5381" max="5381" width="15.140625" style="1" customWidth="1"/>
    <col min="5382" max="5630" width="9.140625" style="1"/>
    <col min="5631" max="5631" width="0" style="1" hidden="1" customWidth="1"/>
    <col min="5632" max="5632" width="3.5703125" style="1" customWidth="1"/>
    <col min="5633" max="5633" width="49.85546875" style="1" customWidth="1"/>
    <col min="5634" max="5634" width="16" style="1" customWidth="1"/>
    <col min="5635" max="5635" width="13.5703125" style="1" customWidth="1"/>
    <col min="5636" max="5636" width="16.7109375" style="1" customWidth="1"/>
    <col min="5637" max="5637" width="15.140625" style="1" customWidth="1"/>
    <col min="5638" max="5886" width="9.140625" style="1"/>
    <col min="5887" max="5887" width="0" style="1" hidden="1" customWidth="1"/>
    <col min="5888" max="5888" width="3.5703125" style="1" customWidth="1"/>
    <col min="5889" max="5889" width="49.85546875" style="1" customWidth="1"/>
    <col min="5890" max="5890" width="16" style="1" customWidth="1"/>
    <col min="5891" max="5891" width="13.5703125" style="1" customWidth="1"/>
    <col min="5892" max="5892" width="16.7109375" style="1" customWidth="1"/>
    <col min="5893" max="5893" width="15.140625" style="1" customWidth="1"/>
    <col min="5894" max="6142" width="9.140625" style="1"/>
    <col min="6143" max="6143" width="0" style="1" hidden="1" customWidth="1"/>
    <col min="6144" max="6144" width="3.5703125" style="1" customWidth="1"/>
    <col min="6145" max="6145" width="49.85546875" style="1" customWidth="1"/>
    <col min="6146" max="6146" width="16" style="1" customWidth="1"/>
    <col min="6147" max="6147" width="13.5703125" style="1" customWidth="1"/>
    <col min="6148" max="6148" width="16.7109375" style="1" customWidth="1"/>
    <col min="6149" max="6149" width="15.140625" style="1" customWidth="1"/>
    <col min="6150" max="6398" width="9.140625" style="1"/>
    <col min="6399" max="6399" width="0" style="1" hidden="1" customWidth="1"/>
    <col min="6400" max="6400" width="3.5703125" style="1" customWidth="1"/>
    <col min="6401" max="6401" width="49.85546875" style="1" customWidth="1"/>
    <col min="6402" max="6402" width="16" style="1" customWidth="1"/>
    <col min="6403" max="6403" width="13.5703125" style="1" customWidth="1"/>
    <col min="6404" max="6404" width="16.7109375" style="1" customWidth="1"/>
    <col min="6405" max="6405" width="15.140625" style="1" customWidth="1"/>
    <col min="6406" max="6654" width="9.140625" style="1"/>
    <col min="6655" max="6655" width="0" style="1" hidden="1" customWidth="1"/>
    <col min="6656" max="6656" width="3.5703125" style="1" customWidth="1"/>
    <col min="6657" max="6657" width="49.85546875" style="1" customWidth="1"/>
    <col min="6658" max="6658" width="16" style="1" customWidth="1"/>
    <col min="6659" max="6659" width="13.5703125" style="1" customWidth="1"/>
    <col min="6660" max="6660" width="16.7109375" style="1" customWidth="1"/>
    <col min="6661" max="6661" width="15.140625" style="1" customWidth="1"/>
    <col min="6662" max="6910" width="9.140625" style="1"/>
    <col min="6911" max="6911" width="0" style="1" hidden="1" customWidth="1"/>
    <col min="6912" max="6912" width="3.5703125" style="1" customWidth="1"/>
    <col min="6913" max="6913" width="49.85546875" style="1" customWidth="1"/>
    <col min="6914" max="6914" width="16" style="1" customWidth="1"/>
    <col min="6915" max="6915" width="13.5703125" style="1" customWidth="1"/>
    <col min="6916" max="6916" width="16.7109375" style="1" customWidth="1"/>
    <col min="6917" max="6917" width="15.140625" style="1" customWidth="1"/>
    <col min="6918" max="7166" width="9.140625" style="1"/>
    <col min="7167" max="7167" width="0" style="1" hidden="1" customWidth="1"/>
    <col min="7168" max="7168" width="3.5703125" style="1" customWidth="1"/>
    <col min="7169" max="7169" width="49.85546875" style="1" customWidth="1"/>
    <col min="7170" max="7170" width="16" style="1" customWidth="1"/>
    <col min="7171" max="7171" width="13.5703125" style="1" customWidth="1"/>
    <col min="7172" max="7172" width="16.7109375" style="1" customWidth="1"/>
    <col min="7173" max="7173" width="15.140625" style="1" customWidth="1"/>
    <col min="7174" max="7422" width="9.140625" style="1"/>
    <col min="7423" max="7423" width="0" style="1" hidden="1" customWidth="1"/>
    <col min="7424" max="7424" width="3.5703125" style="1" customWidth="1"/>
    <col min="7425" max="7425" width="49.85546875" style="1" customWidth="1"/>
    <col min="7426" max="7426" width="16" style="1" customWidth="1"/>
    <col min="7427" max="7427" width="13.5703125" style="1" customWidth="1"/>
    <col min="7428" max="7428" width="16.7109375" style="1" customWidth="1"/>
    <col min="7429" max="7429" width="15.140625" style="1" customWidth="1"/>
    <col min="7430" max="7678" width="9.140625" style="1"/>
    <col min="7679" max="7679" width="0" style="1" hidden="1" customWidth="1"/>
    <col min="7680" max="7680" width="3.5703125" style="1" customWidth="1"/>
    <col min="7681" max="7681" width="49.85546875" style="1" customWidth="1"/>
    <col min="7682" max="7682" width="16" style="1" customWidth="1"/>
    <col min="7683" max="7683" width="13.5703125" style="1" customWidth="1"/>
    <col min="7684" max="7684" width="16.7109375" style="1" customWidth="1"/>
    <col min="7685" max="7685" width="15.140625" style="1" customWidth="1"/>
    <col min="7686" max="7934" width="9.140625" style="1"/>
    <col min="7935" max="7935" width="0" style="1" hidden="1" customWidth="1"/>
    <col min="7936" max="7936" width="3.5703125" style="1" customWidth="1"/>
    <col min="7937" max="7937" width="49.85546875" style="1" customWidth="1"/>
    <col min="7938" max="7938" width="16" style="1" customWidth="1"/>
    <col min="7939" max="7939" width="13.5703125" style="1" customWidth="1"/>
    <col min="7940" max="7940" width="16.7109375" style="1" customWidth="1"/>
    <col min="7941" max="7941" width="15.140625" style="1" customWidth="1"/>
    <col min="7942" max="8190" width="9.140625" style="1"/>
    <col min="8191" max="8191" width="0" style="1" hidden="1" customWidth="1"/>
    <col min="8192" max="8192" width="3.5703125" style="1" customWidth="1"/>
    <col min="8193" max="8193" width="49.85546875" style="1" customWidth="1"/>
    <col min="8194" max="8194" width="16" style="1" customWidth="1"/>
    <col min="8195" max="8195" width="13.5703125" style="1" customWidth="1"/>
    <col min="8196" max="8196" width="16.7109375" style="1" customWidth="1"/>
    <col min="8197" max="8197" width="15.140625" style="1" customWidth="1"/>
    <col min="8198" max="8446" width="9.140625" style="1"/>
    <col min="8447" max="8447" width="0" style="1" hidden="1" customWidth="1"/>
    <col min="8448" max="8448" width="3.5703125" style="1" customWidth="1"/>
    <col min="8449" max="8449" width="49.85546875" style="1" customWidth="1"/>
    <col min="8450" max="8450" width="16" style="1" customWidth="1"/>
    <col min="8451" max="8451" width="13.5703125" style="1" customWidth="1"/>
    <col min="8452" max="8452" width="16.7109375" style="1" customWidth="1"/>
    <col min="8453" max="8453" width="15.140625" style="1" customWidth="1"/>
    <col min="8454" max="8702" width="9.140625" style="1"/>
    <col min="8703" max="8703" width="0" style="1" hidden="1" customWidth="1"/>
    <col min="8704" max="8704" width="3.5703125" style="1" customWidth="1"/>
    <col min="8705" max="8705" width="49.85546875" style="1" customWidth="1"/>
    <col min="8706" max="8706" width="16" style="1" customWidth="1"/>
    <col min="8707" max="8707" width="13.5703125" style="1" customWidth="1"/>
    <col min="8708" max="8708" width="16.7109375" style="1" customWidth="1"/>
    <col min="8709" max="8709" width="15.140625" style="1" customWidth="1"/>
    <col min="8710" max="8958" width="9.140625" style="1"/>
    <col min="8959" max="8959" width="0" style="1" hidden="1" customWidth="1"/>
    <col min="8960" max="8960" width="3.5703125" style="1" customWidth="1"/>
    <col min="8961" max="8961" width="49.85546875" style="1" customWidth="1"/>
    <col min="8962" max="8962" width="16" style="1" customWidth="1"/>
    <col min="8963" max="8963" width="13.5703125" style="1" customWidth="1"/>
    <col min="8964" max="8964" width="16.7109375" style="1" customWidth="1"/>
    <col min="8965" max="8965" width="15.140625" style="1" customWidth="1"/>
    <col min="8966" max="9214" width="9.140625" style="1"/>
    <col min="9215" max="9215" width="0" style="1" hidden="1" customWidth="1"/>
    <col min="9216" max="9216" width="3.5703125" style="1" customWidth="1"/>
    <col min="9217" max="9217" width="49.85546875" style="1" customWidth="1"/>
    <col min="9218" max="9218" width="16" style="1" customWidth="1"/>
    <col min="9219" max="9219" width="13.5703125" style="1" customWidth="1"/>
    <col min="9220" max="9220" width="16.7109375" style="1" customWidth="1"/>
    <col min="9221" max="9221" width="15.140625" style="1" customWidth="1"/>
    <col min="9222" max="9470" width="9.140625" style="1"/>
    <col min="9471" max="9471" width="0" style="1" hidden="1" customWidth="1"/>
    <col min="9472" max="9472" width="3.5703125" style="1" customWidth="1"/>
    <col min="9473" max="9473" width="49.85546875" style="1" customWidth="1"/>
    <col min="9474" max="9474" width="16" style="1" customWidth="1"/>
    <col min="9475" max="9475" width="13.5703125" style="1" customWidth="1"/>
    <col min="9476" max="9476" width="16.7109375" style="1" customWidth="1"/>
    <col min="9477" max="9477" width="15.140625" style="1" customWidth="1"/>
    <col min="9478" max="9726" width="9.140625" style="1"/>
    <col min="9727" max="9727" width="0" style="1" hidden="1" customWidth="1"/>
    <col min="9728" max="9728" width="3.5703125" style="1" customWidth="1"/>
    <col min="9729" max="9729" width="49.85546875" style="1" customWidth="1"/>
    <col min="9730" max="9730" width="16" style="1" customWidth="1"/>
    <col min="9731" max="9731" width="13.5703125" style="1" customWidth="1"/>
    <col min="9732" max="9732" width="16.7109375" style="1" customWidth="1"/>
    <col min="9733" max="9733" width="15.140625" style="1" customWidth="1"/>
    <col min="9734" max="9982" width="9.140625" style="1"/>
    <col min="9983" max="9983" width="0" style="1" hidden="1" customWidth="1"/>
    <col min="9984" max="9984" width="3.5703125" style="1" customWidth="1"/>
    <col min="9985" max="9985" width="49.85546875" style="1" customWidth="1"/>
    <col min="9986" max="9986" width="16" style="1" customWidth="1"/>
    <col min="9987" max="9987" width="13.5703125" style="1" customWidth="1"/>
    <col min="9988" max="9988" width="16.7109375" style="1" customWidth="1"/>
    <col min="9989" max="9989" width="15.140625" style="1" customWidth="1"/>
    <col min="9990" max="10238" width="9.140625" style="1"/>
    <col min="10239" max="10239" width="0" style="1" hidden="1" customWidth="1"/>
    <col min="10240" max="10240" width="3.5703125" style="1" customWidth="1"/>
    <col min="10241" max="10241" width="49.85546875" style="1" customWidth="1"/>
    <col min="10242" max="10242" width="16" style="1" customWidth="1"/>
    <col min="10243" max="10243" width="13.5703125" style="1" customWidth="1"/>
    <col min="10244" max="10244" width="16.7109375" style="1" customWidth="1"/>
    <col min="10245" max="10245" width="15.140625" style="1" customWidth="1"/>
    <col min="10246" max="10494" width="9.140625" style="1"/>
    <col min="10495" max="10495" width="0" style="1" hidden="1" customWidth="1"/>
    <col min="10496" max="10496" width="3.5703125" style="1" customWidth="1"/>
    <col min="10497" max="10497" width="49.85546875" style="1" customWidth="1"/>
    <col min="10498" max="10498" width="16" style="1" customWidth="1"/>
    <col min="10499" max="10499" width="13.5703125" style="1" customWidth="1"/>
    <col min="10500" max="10500" width="16.7109375" style="1" customWidth="1"/>
    <col min="10501" max="10501" width="15.140625" style="1" customWidth="1"/>
    <col min="10502" max="10750" width="9.140625" style="1"/>
    <col min="10751" max="10751" width="0" style="1" hidden="1" customWidth="1"/>
    <col min="10752" max="10752" width="3.5703125" style="1" customWidth="1"/>
    <col min="10753" max="10753" width="49.85546875" style="1" customWidth="1"/>
    <col min="10754" max="10754" width="16" style="1" customWidth="1"/>
    <col min="10755" max="10755" width="13.5703125" style="1" customWidth="1"/>
    <col min="10756" max="10756" width="16.7109375" style="1" customWidth="1"/>
    <col min="10757" max="10757" width="15.140625" style="1" customWidth="1"/>
    <col min="10758" max="11006" width="9.140625" style="1"/>
    <col min="11007" max="11007" width="0" style="1" hidden="1" customWidth="1"/>
    <col min="11008" max="11008" width="3.5703125" style="1" customWidth="1"/>
    <col min="11009" max="11009" width="49.85546875" style="1" customWidth="1"/>
    <col min="11010" max="11010" width="16" style="1" customWidth="1"/>
    <col min="11011" max="11011" width="13.5703125" style="1" customWidth="1"/>
    <col min="11012" max="11012" width="16.7109375" style="1" customWidth="1"/>
    <col min="11013" max="11013" width="15.140625" style="1" customWidth="1"/>
    <col min="11014" max="11262" width="9.140625" style="1"/>
    <col min="11263" max="11263" width="0" style="1" hidden="1" customWidth="1"/>
    <col min="11264" max="11264" width="3.5703125" style="1" customWidth="1"/>
    <col min="11265" max="11265" width="49.85546875" style="1" customWidth="1"/>
    <col min="11266" max="11266" width="16" style="1" customWidth="1"/>
    <col min="11267" max="11267" width="13.5703125" style="1" customWidth="1"/>
    <col min="11268" max="11268" width="16.7109375" style="1" customWidth="1"/>
    <col min="11269" max="11269" width="15.140625" style="1" customWidth="1"/>
    <col min="11270" max="11518" width="9.140625" style="1"/>
    <col min="11519" max="11519" width="0" style="1" hidden="1" customWidth="1"/>
    <col min="11520" max="11520" width="3.5703125" style="1" customWidth="1"/>
    <col min="11521" max="11521" width="49.85546875" style="1" customWidth="1"/>
    <col min="11522" max="11522" width="16" style="1" customWidth="1"/>
    <col min="11523" max="11523" width="13.5703125" style="1" customWidth="1"/>
    <col min="11524" max="11524" width="16.7109375" style="1" customWidth="1"/>
    <col min="11525" max="11525" width="15.140625" style="1" customWidth="1"/>
    <col min="11526" max="11774" width="9.140625" style="1"/>
    <col min="11775" max="11775" width="0" style="1" hidden="1" customWidth="1"/>
    <col min="11776" max="11776" width="3.5703125" style="1" customWidth="1"/>
    <col min="11777" max="11777" width="49.85546875" style="1" customWidth="1"/>
    <col min="11778" max="11778" width="16" style="1" customWidth="1"/>
    <col min="11779" max="11779" width="13.5703125" style="1" customWidth="1"/>
    <col min="11780" max="11780" width="16.7109375" style="1" customWidth="1"/>
    <col min="11781" max="11781" width="15.140625" style="1" customWidth="1"/>
    <col min="11782" max="12030" width="9.140625" style="1"/>
    <col min="12031" max="12031" width="0" style="1" hidden="1" customWidth="1"/>
    <col min="12032" max="12032" width="3.5703125" style="1" customWidth="1"/>
    <col min="12033" max="12033" width="49.85546875" style="1" customWidth="1"/>
    <col min="12034" max="12034" width="16" style="1" customWidth="1"/>
    <col min="12035" max="12035" width="13.5703125" style="1" customWidth="1"/>
    <col min="12036" max="12036" width="16.7109375" style="1" customWidth="1"/>
    <col min="12037" max="12037" width="15.140625" style="1" customWidth="1"/>
    <col min="12038" max="12286" width="9.140625" style="1"/>
    <col min="12287" max="12287" width="0" style="1" hidden="1" customWidth="1"/>
    <col min="12288" max="12288" width="3.5703125" style="1" customWidth="1"/>
    <col min="12289" max="12289" width="49.85546875" style="1" customWidth="1"/>
    <col min="12290" max="12290" width="16" style="1" customWidth="1"/>
    <col min="12291" max="12291" width="13.5703125" style="1" customWidth="1"/>
    <col min="12292" max="12292" width="16.7109375" style="1" customWidth="1"/>
    <col min="12293" max="12293" width="15.140625" style="1" customWidth="1"/>
    <col min="12294" max="12542" width="9.140625" style="1"/>
    <col min="12543" max="12543" width="0" style="1" hidden="1" customWidth="1"/>
    <col min="12544" max="12544" width="3.5703125" style="1" customWidth="1"/>
    <col min="12545" max="12545" width="49.85546875" style="1" customWidth="1"/>
    <col min="12546" max="12546" width="16" style="1" customWidth="1"/>
    <col min="12547" max="12547" width="13.5703125" style="1" customWidth="1"/>
    <col min="12548" max="12548" width="16.7109375" style="1" customWidth="1"/>
    <col min="12549" max="12549" width="15.140625" style="1" customWidth="1"/>
    <col min="12550" max="12798" width="9.140625" style="1"/>
    <col min="12799" max="12799" width="0" style="1" hidden="1" customWidth="1"/>
    <col min="12800" max="12800" width="3.5703125" style="1" customWidth="1"/>
    <col min="12801" max="12801" width="49.85546875" style="1" customWidth="1"/>
    <col min="12802" max="12802" width="16" style="1" customWidth="1"/>
    <col min="12803" max="12803" width="13.5703125" style="1" customWidth="1"/>
    <col min="12804" max="12804" width="16.7109375" style="1" customWidth="1"/>
    <col min="12805" max="12805" width="15.140625" style="1" customWidth="1"/>
    <col min="12806" max="13054" width="9.140625" style="1"/>
    <col min="13055" max="13055" width="0" style="1" hidden="1" customWidth="1"/>
    <col min="13056" max="13056" width="3.5703125" style="1" customWidth="1"/>
    <col min="13057" max="13057" width="49.85546875" style="1" customWidth="1"/>
    <col min="13058" max="13058" width="16" style="1" customWidth="1"/>
    <col min="13059" max="13059" width="13.5703125" style="1" customWidth="1"/>
    <col min="13060" max="13060" width="16.7109375" style="1" customWidth="1"/>
    <col min="13061" max="13061" width="15.140625" style="1" customWidth="1"/>
    <col min="13062" max="13310" width="9.140625" style="1"/>
    <col min="13311" max="13311" width="0" style="1" hidden="1" customWidth="1"/>
    <col min="13312" max="13312" width="3.5703125" style="1" customWidth="1"/>
    <col min="13313" max="13313" width="49.85546875" style="1" customWidth="1"/>
    <col min="13314" max="13314" width="16" style="1" customWidth="1"/>
    <col min="13315" max="13315" width="13.5703125" style="1" customWidth="1"/>
    <col min="13316" max="13316" width="16.7109375" style="1" customWidth="1"/>
    <col min="13317" max="13317" width="15.140625" style="1" customWidth="1"/>
    <col min="13318" max="13566" width="9.140625" style="1"/>
    <col min="13567" max="13567" width="0" style="1" hidden="1" customWidth="1"/>
    <col min="13568" max="13568" width="3.5703125" style="1" customWidth="1"/>
    <col min="13569" max="13569" width="49.85546875" style="1" customWidth="1"/>
    <col min="13570" max="13570" width="16" style="1" customWidth="1"/>
    <col min="13571" max="13571" width="13.5703125" style="1" customWidth="1"/>
    <col min="13572" max="13572" width="16.7109375" style="1" customWidth="1"/>
    <col min="13573" max="13573" width="15.140625" style="1" customWidth="1"/>
    <col min="13574" max="13822" width="9.140625" style="1"/>
    <col min="13823" max="13823" width="0" style="1" hidden="1" customWidth="1"/>
    <col min="13824" max="13824" width="3.5703125" style="1" customWidth="1"/>
    <col min="13825" max="13825" width="49.85546875" style="1" customWidth="1"/>
    <col min="13826" max="13826" width="16" style="1" customWidth="1"/>
    <col min="13827" max="13827" width="13.5703125" style="1" customWidth="1"/>
    <col min="13828" max="13828" width="16.7109375" style="1" customWidth="1"/>
    <col min="13829" max="13829" width="15.140625" style="1" customWidth="1"/>
    <col min="13830" max="14078" width="9.140625" style="1"/>
    <col min="14079" max="14079" width="0" style="1" hidden="1" customWidth="1"/>
    <col min="14080" max="14080" width="3.5703125" style="1" customWidth="1"/>
    <col min="14081" max="14081" width="49.85546875" style="1" customWidth="1"/>
    <col min="14082" max="14082" width="16" style="1" customWidth="1"/>
    <col min="14083" max="14083" width="13.5703125" style="1" customWidth="1"/>
    <col min="14084" max="14084" width="16.7109375" style="1" customWidth="1"/>
    <col min="14085" max="14085" width="15.140625" style="1" customWidth="1"/>
    <col min="14086" max="14334" width="9.140625" style="1"/>
    <col min="14335" max="14335" width="0" style="1" hidden="1" customWidth="1"/>
    <col min="14336" max="14336" width="3.5703125" style="1" customWidth="1"/>
    <col min="14337" max="14337" width="49.85546875" style="1" customWidth="1"/>
    <col min="14338" max="14338" width="16" style="1" customWidth="1"/>
    <col min="14339" max="14339" width="13.5703125" style="1" customWidth="1"/>
    <col min="14340" max="14340" width="16.7109375" style="1" customWidth="1"/>
    <col min="14341" max="14341" width="15.140625" style="1" customWidth="1"/>
    <col min="14342" max="14590" width="9.140625" style="1"/>
    <col min="14591" max="14591" width="0" style="1" hidden="1" customWidth="1"/>
    <col min="14592" max="14592" width="3.5703125" style="1" customWidth="1"/>
    <col min="14593" max="14593" width="49.85546875" style="1" customWidth="1"/>
    <col min="14594" max="14594" width="16" style="1" customWidth="1"/>
    <col min="14595" max="14595" width="13.5703125" style="1" customWidth="1"/>
    <col min="14596" max="14596" width="16.7109375" style="1" customWidth="1"/>
    <col min="14597" max="14597" width="15.140625" style="1" customWidth="1"/>
    <col min="14598" max="14846" width="9.140625" style="1"/>
    <col min="14847" max="14847" width="0" style="1" hidden="1" customWidth="1"/>
    <col min="14848" max="14848" width="3.5703125" style="1" customWidth="1"/>
    <col min="14849" max="14849" width="49.85546875" style="1" customWidth="1"/>
    <col min="14850" max="14850" width="16" style="1" customWidth="1"/>
    <col min="14851" max="14851" width="13.5703125" style="1" customWidth="1"/>
    <col min="14852" max="14852" width="16.7109375" style="1" customWidth="1"/>
    <col min="14853" max="14853" width="15.140625" style="1" customWidth="1"/>
    <col min="14854" max="15102" width="9.140625" style="1"/>
    <col min="15103" max="15103" width="0" style="1" hidden="1" customWidth="1"/>
    <col min="15104" max="15104" width="3.5703125" style="1" customWidth="1"/>
    <col min="15105" max="15105" width="49.85546875" style="1" customWidth="1"/>
    <col min="15106" max="15106" width="16" style="1" customWidth="1"/>
    <col min="15107" max="15107" width="13.5703125" style="1" customWidth="1"/>
    <col min="15108" max="15108" width="16.7109375" style="1" customWidth="1"/>
    <col min="15109" max="15109" width="15.140625" style="1" customWidth="1"/>
    <col min="15110" max="15358" width="9.140625" style="1"/>
    <col min="15359" max="15359" width="0" style="1" hidden="1" customWidth="1"/>
    <col min="15360" max="15360" width="3.5703125" style="1" customWidth="1"/>
    <col min="15361" max="15361" width="49.85546875" style="1" customWidth="1"/>
    <col min="15362" max="15362" width="16" style="1" customWidth="1"/>
    <col min="15363" max="15363" width="13.5703125" style="1" customWidth="1"/>
    <col min="15364" max="15364" width="16.7109375" style="1" customWidth="1"/>
    <col min="15365" max="15365" width="15.140625" style="1" customWidth="1"/>
    <col min="15366" max="15614" width="9.140625" style="1"/>
    <col min="15615" max="15615" width="0" style="1" hidden="1" customWidth="1"/>
    <col min="15616" max="15616" width="3.5703125" style="1" customWidth="1"/>
    <col min="15617" max="15617" width="49.85546875" style="1" customWidth="1"/>
    <col min="15618" max="15618" width="16" style="1" customWidth="1"/>
    <col min="15619" max="15619" width="13.5703125" style="1" customWidth="1"/>
    <col min="15620" max="15620" width="16.7109375" style="1" customWidth="1"/>
    <col min="15621" max="15621" width="15.140625" style="1" customWidth="1"/>
    <col min="15622" max="15870" width="9.140625" style="1"/>
    <col min="15871" max="15871" width="0" style="1" hidden="1" customWidth="1"/>
    <col min="15872" max="15872" width="3.5703125" style="1" customWidth="1"/>
    <col min="15873" max="15873" width="49.85546875" style="1" customWidth="1"/>
    <col min="15874" max="15874" width="16" style="1" customWidth="1"/>
    <col min="15875" max="15875" width="13.5703125" style="1" customWidth="1"/>
    <col min="15876" max="15876" width="16.7109375" style="1" customWidth="1"/>
    <col min="15877" max="15877" width="15.140625" style="1" customWidth="1"/>
    <col min="15878" max="16126" width="9.140625" style="1"/>
    <col min="16127" max="16127" width="0" style="1" hidden="1" customWidth="1"/>
    <col min="16128" max="16128" width="3.5703125" style="1" customWidth="1"/>
    <col min="16129" max="16129" width="49.85546875" style="1" customWidth="1"/>
    <col min="16130" max="16130" width="16" style="1" customWidth="1"/>
    <col min="16131" max="16131" width="13.5703125" style="1" customWidth="1"/>
    <col min="16132" max="16132" width="16.7109375" style="1" customWidth="1"/>
    <col min="16133" max="16133" width="15.140625" style="1" customWidth="1"/>
    <col min="16134" max="16384" width="9.140625" style="1"/>
  </cols>
  <sheetData>
    <row r="1" spans="1:10" s="5" customFormat="1" ht="17.25" x14ac:dyDescent="0.25">
      <c r="A1" s="33"/>
      <c r="B1" s="201" t="s">
        <v>264</v>
      </c>
      <c r="C1" s="201"/>
      <c r="D1" s="201"/>
      <c r="E1" s="201"/>
      <c r="F1" s="201"/>
      <c r="G1" s="201"/>
      <c r="H1" s="201"/>
    </row>
    <row r="2" spans="1:10" s="5" customFormat="1" ht="17.25" x14ac:dyDescent="0.25">
      <c r="A2" s="31"/>
      <c r="B2" s="31"/>
      <c r="C2" s="31"/>
      <c r="D2" s="31"/>
      <c r="E2" s="31"/>
      <c r="F2" s="31"/>
      <c r="G2" s="31"/>
      <c r="H2" s="31"/>
    </row>
    <row r="3" spans="1:10" s="5" customFormat="1" ht="27.75" customHeight="1" x14ac:dyDescent="0.25">
      <c r="A3" s="208" t="s">
        <v>462</v>
      </c>
      <c r="B3" s="208"/>
      <c r="C3" s="208"/>
      <c r="D3" s="208"/>
      <c r="E3" s="208"/>
      <c r="F3" s="208"/>
      <c r="G3" s="208"/>
      <c r="H3" s="208"/>
    </row>
    <row r="4" spans="1:10" s="5" customFormat="1" ht="14.25" thickBot="1" x14ac:dyDescent="0.3">
      <c r="A4" s="17"/>
      <c r="B4" s="29"/>
      <c r="C4" s="29"/>
      <c r="D4" s="29"/>
      <c r="E4" s="29"/>
      <c r="F4" s="17"/>
      <c r="G4" s="17"/>
      <c r="H4" s="17"/>
    </row>
    <row r="5" spans="1:10" s="5" customFormat="1" ht="32.25" customHeight="1" x14ac:dyDescent="0.25">
      <c r="A5" s="202" t="s">
        <v>263</v>
      </c>
      <c r="B5" s="204" t="s">
        <v>272</v>
      </c>
      <c r="C5" s="206" t="s">
        <v>271</v>
      </c>
      <c r="D5" s="206"/>
      <c r="E5" s="206" t="s">
        <v>270</v>
      </c>
      <c r="F5" s="206"/>
      <c r="G5" s="206" t="s">
        <v>269</v>
      </c>
      <c r="H5" s="207"/>
    </row>
    <row r="6" spans="1:10" s="5" customFormat="1" ht="32.25" customHeight="1" x14ac:dyDescent="0.25">
      <c r="A6" s="203"/>
      <c r="B6" s="205"/>
      <c r="C6" s="14" t="s">
        <v>258</v>
      </c>
      <c r="D6" s="15" t="s">
        <v>268</v>
      </c>
      <c r="E6" s="14" t="s">
        <v>258</v>
      </c>
      <c r="F6" s="15" t="s">
        <v>268</v>
      </c>
      <c r="G6" s="14" t="s">
        <v>258</v>
      </c>
      <c r="H6" s="13" t="s">
        <v>268</v>
      </c>
    </row>
    <row r="7" spans="1:10" s="23" customFormat="1" ht="27" customHeight="1" x14ac:dyDescent="0.25">
      <c r="A7" s="10">
        <v>1</v>
      </c>
      <c r="B7" s="28" t="s">
        <v>267</v>
      </c>
      <c r="C7" s="25">
        <v>22391369</v>
      </c>
      <c r="D7" s="26">
        <v>8847165.7624000013</v>
      </c>
      <c r="E7" s="25">
        <v>0</v>
      </c>
      <c r="F7" s="26">
        <v>0</v>
      </c>
      <c r="G7" s="25">
        <f>+C7+E7</f>
        <v>22391369</v>
      </c>
      <c r="H7" s="24">
        <f>+D7+F7</f>
        <v>8847165.7624000013</v>
      </c>
    </row>
    <row r="8" spans="1:10" s="23" customFormat="1" ht="27" customHeight="1" x14ac:dyDescent="0.25">
      <c r="A8" s="10">
        <v>2</v>
      </c>
      <c r="B8" s="27" t="s">
        <v>266</v>
      </c>
      <c r="C8" s="25">
        <v>19750000</v>
      </c>
      <c r="D8" s="26">
        <v>7803521.25</v>
      </c>
      <c r="E8" s="25">
        <v>0</v>
      </c>
      <c r="F8" s="26">
        <v>0</v>
      </c>
      <c r="G8" s="25">
        <f t="shared" ref="G8:G9" si="0">+C8+E8</f>
        <v>19750000</v>
      </c>
      <c r="H8" s="24">
        <f t="shared" ref="H8:H9" si="1">+D8+F8</f>
        <v>7803521.25</v>
      </c>
    </row>
    <row r="9" spans="1:10" s="23" customFormat="1" ht="27" customHeight="1" x14ac:dyDescent="0.25">
      <c r="A9" s="10">
        <v>3</v>
      </c>
      <c r="B9" s="27" t="s">
        <v>265</v>
      </c>
      <c r="C9" s="25">
        <v>27000000</v>
      </c>
      <c r="D9" s="26">
        <v>10749915</v>
      </c>
      <c r="E9" s="25">
        <v>0</v>
      </c>
      <c r="F9" s="26">
        <v>0</v>
      </c>
      <c r="G9" s="25">
        <f t="shared" si="0"/>
        <v>27000000</v>
      </c>
      <c r="H9" s="24">
        <f t="shared" si="1"/>
        <v>10749915</v>
      </c>
    </row>
    <row r="10" spans="1:10" s="2" customFormat="1" ht="22.5" customHeight="1" thickBot="1" x14ac:dyDescent="0.3">
      <c r="A10" s="22"/>
      <c r="B10" s="21" t="s">
        <v>0</v>
      </c>
      <c r="C10" s="176">
        <f>SUM(C7:C9)</f>
        <v>69141369</v>
      </c>
      <c r="D10" s="175">
        <f>SUM(D7:D9)</f>
        <v>27400602.012400001</v>
      </c>
      <c r="E10" s="19">
        <v>0</v>
      </c>
      <c r="F10" s="20">
        <v>0</v>
      </c>
      <c r="G10" s="176">
        <f>SUM(G7:G9)</f>
        <v>69141369</v>
      </c>
      <c r="H10" s="175">
        <f>SUM(H7:H9)</f>
        <v>27400602.012400001</v>
      </c>
      <c r="I10" s="1"/>
      <c r="J10" s="1"/>
    </row>
    <row r="11" spans="1:10" s="2" customFormat="1" x14ac:dyDescent="0.25">
      <c r="A11" s="1"/>
      <c r="B11" s="1"/>
      <c r="C11" s="1"/>
      <c r="E11" s="18"/>
      <c r="G11" s="1"/>
      <c r="H11" s="1"/>
      <c r="I11" s="1"/>
      <c r="J11" s="1"/>
    </row>
    <row r="12" spans="1:10" s="2" customFormat="1" x14ac:dyDescent="0.25">
      <c r="A12" s="1"/>
      <c r="B12" s="1"/>
      <c r="C12" s="1"/>
      <c r="E12" s="18"/>
      <c r="G12" s="1"/>
      <c r="H12" s="1"/>
      <c r="I12" s="1"/>
      <c r="J12" s="1"/>
    </row>
    <row r="13" spans="1:10" s="2" customFormat="1" x14ac:dyDescent="0.25">
      <c r="A13" s="1"/>
      <c r="B13" s="1"/>
      <c r="C13" s="1"/>
      <c r="E13" s="18"/>
      <c r="G13" s="1"/>
      <c r="H13" s="1"/>
      <c r="I13" s="1"/>
      <c r="J13" s="1"/>
    </row>
    <row r="14" spans="1:10" s="2" customFormat="1" x14ac:dyDescent="0.25">
      <c r="A14" s="1"/>
      <c r="B14" s="1"/>
      <c r="C14" s="1"/>
      <c r="E14" s="18"/>
      <c r="G14" s="1"/>
      <c r="H14" s="1"/>
      <c r="I14" s="1"/>
      <c r="J14" s="1"/>
    </row>
    <row r="15" spans="1:10" s="2" customFormat="1" x14ac:dyDescent="0.25">
      <c r="A15" s="1"/>
      <c r="B15" s="1"/>
      <c r="C15" s="1"/>
      <c r="E15" s="18"/>
      <c r="G15" s="1"/>
      <c r="H15" s="1"/>
      <c r="I15" s="1"/>
      <c r="J15" s="1"/>
    </row>
    <row r="16" spans="1:10" s="2" customFormat="1" x14ac:dyDescent="0.25">
      <c r="A16" s="1"/>
      <c r="B16" s="1"/>
      <c r="C16" s="1"/>
      <c r="E16" s="18"/>
      <c r="G16" s="1"/>
      <c r="H16" s="1"/>
      <c r="I16" s="1"/>
      <c r="J16" s="1"/>
    </row>
    <row r="17" spans="1:10" s="2" customFormat="1" x14ac:dyDescent="0.25">
      <c r="A17" s="1"/>
      <c r="B17" s="1"/>
      <c r="C17" s="1"/>
      <c r="E17" s="18"/>
      <c r="G17" s="1"/>
      <c r="H17" s="1"/>
      <c r="I17" s="1"/>
      <c r="J17" s="1"/>
    </row>
    <row r="18" spans="1:10" s="2" customFormat="1" x14ac:dyDescent="0.25">
      <c r="A18" s="1"/>
      <c r="B18" s="1"/>
      <c r="C18" s="1"/>
      <c r="E18" s="18"/>
      <c r="G18" s="1"/>
      <c r="H18" s="1"/>
      <c r="I18" s="1"/>
      <c r="J18" s="1"/>
    </row>
    <row r="19" spans="1:10" s="2" customFormat="1" x14ac:dyDescent="0.25">
      <c r="A19" s="1"/>
      <c r="B19" s="1"/>
      <c r="C19" s="1"/>
      <c r="E19" s="18"/>
      <c r="G19" s="1"/>
      <c r="H19" s="1"/>
      <c r="I19" s="1"/>
      <c r="J19" s="1"/>
    </row>
    <row r="20" spans="1:10" s="2" customFormat="1" x14ac:dyDescent="0.25">
      <c r="A20" s="1"/>
      <c r="B20" s="1"/>
      <c r="C20" s="1"/>
      <c r="E20" s="18"/>
      <c r="G20" s="1"/>
      <c r="H20" s="1"/>
      <c r="I20" s="1"/>
      <c r="J20" s="1"/>
    </row>
    <row r="21" spans="1:10" s="2" customFormat="1" x14ac:dyDescent="0.25">
      <c r="A21" s="1"/>
      <c r="B21" s="1"/>
      <c r="C21" s="1"/>
      <c r="E21" s="18"/>
      <c r="G21" s="1"/>
      <c r="H21" s="1"/>
      <c r="I21" s="1"/>
      <c r="J21" s="1"/>
    </row>
    <row r="22" spans="1:10" s="2" customFormat="1" x14ac:dyDescent="0.25">
      <c r="A22" s="1"/>
      <c r="B22" s="1"/>
      <c r="C22" s="1"/>
      <c r="E22" s="18"/>
      <c r="G22" s="1"/>
      <c r="H22" s="1"/>
      <c r="I22" s="1"/>
      <c r="J22" s="1"/>
    </row>
    <row r="23" spans="1:10" s="2" customFormat="1" x14ac:dyDescent="0.25">
      <c r="A23" s="1"/>
      <c r="B23" s="1"/>
      <c r="C23" s="1"/>
      <c r="E23" s="18"/>
      <c r="G23" s="1"/>
      <c r="H23" s="1"/>
      <c r="I23" s="1"/>
      <c r="J23" s="1"/>
    </row>
    <row r="24" spans="1:10" s="2" customFormat="1" x14ac:dyDescent="0.25">
      <c r="A24" s="1"/>
      <c r="B24" s="1"/>
      <c r="C24" s="1"/>
      <c r="E24" s="18"/>
      <c r="G24" s="1"/>
      <c r="H24" s="1"/>
      <c r="I24" s="1"/>
      <c r="J24" s="1"/>
    </row>
    <row r="25" spans="1:10" s="2" customFormat="1" x14ac:dyDescent="0.25">
      <c r="A25" s="1"/>
      <c r="B25" s="1"/>
      <c r="C25" s="1"/>
      <c r="E25" s="18"/>
      <c r="G25" s="1"/>
      <c r="H25" s="1"/>
      <c r="I25" s="1"/>
      <c r="J25" s="1"/>
    </row>
    <row r="26" spans="1:10" s="2" customFormat="1" x14ac:dyDescent="0.25">
      <c r="A26" s="1"/>
      <c r="B26" s="1"/>
      <c r="C26" s="1"/>
      <c r="E26" s="18"/>
      <c r="G26" s="1"/>
      <c r="H26" s="1"/>
      <c r="I26" s="1"/>
      <c r="J26" s="1"/>
    </row>
    <row r="27" spans="1:10" s="2" customFormat="1" x14ac:dyDescent="0.25">
      <c r="A27" s="1"/>
      <c r="B27" s="1"/>
      <c r="C27" s="1"/>
      <c r="E27" s="18"/>
      <c r="G27" s="1"/>
      <c r="H27" s="1"/>
      <c r="I27" s="1"/>
      <c r="J27" s="1"/>
    </row>
    <row r="28" spans="1:10" s="2" customFormat="1" x14ac:dyDescent="0.25">
      <c r="A28" s="1"/>
      <c r="B28" s="1"/>
      <c r="C28" s="1"/>
      <c r="E28" s="18"/>
      <c r="G28" s="1"/>
      <c r="H28" s="1"/>
      <c r="I28" s="1"/>
      <c r="J28" s="1"/>
    </row>
    <row r="29" spans="1:10" s="2" customFormat="1" x14ac:dyDescent="0.25">
      <c r="A29" s="1"/>
      <c r="B29" s="1"/>
      <c r="C29" s="1"/>
      <c r="E29" s="18"/>
      <c r="G29" s="1"/>
      <c r="H29" s="1"/>
      <c r="I29" s="1"/>
      <c r="J29" s="1"/>
    </row>
    <row r="30" spans="1:10" s="2" customFormat="1" x14ac:dyDescent="0.25">
      <c r="A30" s="1"/>
      <c r="B30" s="1"/>
      <c r="C30" s="1"/>
      <c r="E30" s="18"/>
      <c r="G30" s="1"/>
      <c r="H30" s="1"/>
      <c r="I30" s="1"/>
      <c r="J30" s="1"/>
    </row>
    <row r="31" spans="1:10" s="2" customFormat="1" x14ac:dyDescent="0.25">
      <c r="A31" s="1"/>
      <c r="B31" s="1"/>
      <c r="C31" s="1"/>
      <c r="E31" s="18"/>
      <c r="G31" s="1"/>
      <c r="H31" s="1"/>
      <c r="I31" s="1"/>
      <c r="J31" s="1"/>
    </row>
    <row r="32" spans="1:10" s="2" customFormat="1" x14ac:dyDescent="0.25">
      <c r="A32" s="1"/>
      <c r="B32" s="1"/>
      <c r="C32" s="1"/>
      <c r="E32" s="18"/>
      <c r="G32" s="1"/>
      <c r="H32" s="1"/>
      <c r="I32" s="1"/>
      <c r="J32" s="1"/>
    </row>
    <row r="33" spans="1:10" s="2" customFormat="1" x14ac:dyDescent="0.25">
      <c r="A33" s="1"/>
      <c r="B33" s="1"/>
      <c r="C33" s="1"/>
      <c r="E33" s="18"/>
      <c r="G33" s="1"/>
      <c r="H33" s="1"/>
      <c r="I33" s="1"/>
      <c r="J33" s="1"/>
    </row>
    <row r="34" spans="1:10" s="2" customFormat="1" x14ac:dyDescent="0.25">
      <c r="A34" s="1"/>
      <c r="B34" s="1"/>
      <c r="C34" s="1"/>
      <c r="E34" s="18"/>
      <c r="G34" s="1"/>
      <c r="H34" s="1"/>
      <c r="I34" s="1"/>
      <c r="J34" s="1"/>
    </row>
    <row r="35" spans="1:10" s="2" customFormat="1" x14ac:dyDescent="0.25">
      <c r="A35" s="1"/>
      <c r="B35" s="1"/>
      <c r="C35" s="1"/>
      <c r="E35" s="18"/>
      <c r="G35" s="1"/>
      <c r="H35" s="1"/>
      <c r="I35" s="1"/>
      <c r="J35" s="1"/>
    </row>
    <row r="36" spans="1:10" s="2" customFormat="1" x14ac:dyDescent="0.25">
      <c r="A36" s="1"/>
      <c r="B36" s="1"/>
      <c r="C36" s="1"/>
      <c r="E36" s="18"/>
      <c r="G36" s="1"/>
      <c r="H36" s="1"/>
      <c r="I36" s="1"/>
      <c r="J36" s="1"/>
    </row>
    <row r="37" spans="1:10" s="2" customFormat="1" x14ac:dyDescent="0.25">
      <c r="A37" s="1"/>
      <c r="B37" s="1"/>
      <c r="C37" s="1"/>
      <c r="E37" s="18"/>
      <c r="G37" s="1"/>
      <c r="H37" s="1"/>
      <c r="I37" s="1"/>
      <c r="J37" s="1"/>
    </row>
    <row r="38" spans="1:10" s="2" customFormat="1" x14ac:dyDescent="0.25">
      <c r="A38" s="1"/>
      <c r="B38" s="1"/>
      <c r="C38" s="1"/>
      <c r="E38" s="18"/>
      <c r="G38" s="1"/>
      <c r="H38" s="1"/>
      <c r="I38" s="1"/>
      <c r="J38" s="1"/>
    </row>
    <row r="39" spans="1:10" s="2" customFormat="1" x14ac:dyDescent="0.25">
      <c r="A39" s="1"/>
      <c r="B39" s="1"/>
      <c r="C39" s="1"/>
      <c r="E39" s="18"/>
      <c r="G39" s="1"/>
      <c r="H39" s="1"/>
      <c r="I39" s="1"/>
      <c r="J39" s="1"/>
    </row>
    <row r="40" spans="1:10" s="2" customFormat="1" x14ac:dyDescent="0.25">
      <c r="A40" s="1"/>
      <c r="B40" s="1"/>
      <c r="C40" s="1"/>
      <c r="E40" s="18"/>
      <c r="G40" s="1"/>
      <c r="H40" s="1"/>
      <c r="I40" s="1"/>
      <c r="J40" s="1"/>
    </row>
    <row r="41" spans="1:10" s="2" customFormat="1" x14ac:dyDescent="0.25">
      <c r="A41" s="1"/>
      <c r="B41" s="1"/>
      <c r="C41" s="1"/>
      <c r="E41" s="18"/>
      <c r="G41" s="1"/>
      <c r="H41" s="1"/>
      <c r="I41" s="1"/>
      <c r="J41" s="1"/>
    </row>
    <row r="42" spans="1:10" s="2" customFormat="1" x14ac:dyDescent="0.25">
      <c r="A42" s="1"/>
      <c r="B42" s="1"/>
      <c r="C42" s="1"/>
      <c r="E42" s="18"/>
      <c r="G42" s="1"/>
      <c r="H42" s="1"/>
      <c r="I42" s="1"/>
      <c r="J42" s="1"/>
    </row>
    <row r="43" spans="1:10" s="2" customFormat="1" x14ac:dyDescent="0.25">
      <c r="A43" s="1"/>
      <c r="B43" s="1"/>
      <c r="C43" s="1"/>
      <c r="E43" s="18"/>
      <c r="G43" s="1"/>
      <c r="H43" s="1"/>
      <c r="I43" s="1"/>
      <c r="J43" s="1"/>
    </row>
    <row r="44" spans="1:10" s="2" customFormat="1" x14ac:dyDescent="0.25">
      <c r="A44" s="1"/>
      <c r="B44" s="1"/>
      <c r="C44" s="1"/>
      <c r="E44" s="18"/>
      <c r="G44" s="1"/>
      <c r="H44" s="1"/>
      <c r="I44" s="1"/>
      <c r="J44" s="1"/>
    </row>
    <row r="45" spans="1:10" s="2" customFormat="1" x14ac:dyDescent="0.25">
      <c r="A45" s="1"/>
      <c r="B45" s="1"/>
      <c r="C45" s="1"/>
      <c r="E45" s="18"/>
      <c r="G45" s="1"/>
      <c r="H45" s="1"/>
      <c r="I45" s="1"/>
      <c r="J45" s="1"/>
    </row>
    <row r="46" spans="1:10" s="2" customFormat="1" x14ac:dyDescent="0.25">
      <c r="A46" s="1"/>
      <c r="B46" s="1"/>
      <c r="C46" s="1"/>
      <c r="E46" s="18"/>
      <c r="G46" s="1"/>
      <c r="H46" s="1"/>
      <c r="I46" s="1"/>
      <c r="J46" s="1"/>
    </row>
    <row r="47" spans="1:10" s="2" customFormat="1" x14ac:dyDescent="0.25">
      <c r="A47" s="1"/>
      <c r="B47" s="1"/>
      <c r="C47" s="1"/>
      <c r="E47" s="18"/>
      <c r="G47" s="1"/>
      <c r="H47" s="1"/>
      <c r="I47" s="1"/>
      <c r="J47" s="1"/>
    </row>
    <row r="48" spans="1:10" s="2" customFormat="1" x14ac:dyDescent="0.25">
      <c r="A48" s="1"/>
      <c r="B48" s="1"/>
      <c r="C48" s="1"/>
      <c r="E48" s="18"/>
      <c r="G48" s="1"/>
      <c r="H48" s="1"/>
      <c r="I48" s="1"/>
      <c r="J48" s="1"/>
    </row>
    <row r="49" spans="1:10" s="2" customFormat="1" x14ac:dyDescent="0.25">
      <c r="A49" s="1"/>
      <c r="B49" s="1"/>
      <c r="C49" s="1"/>
      <c r="E49" s="18"/>
      <c r="G49" s="1"/>
      <c r="H49" s="1"/>
      <c r="I49" s="1"/>
      <c r="J49" s="1"/>
    </row>
    <row r="50" spans="1:10" s="2" customFormat="1" x14ac:dyDescent="0.25">
      <c r="A50" s="1"/>
      <c r="B50" s="1"/>
      <c r="C50" s="1"/>
      <c r="E50" s="18"/>
      <c r="G50" s="1"/>
      <c r="H50" s="1"/>
      <c r="I50" s="1"/>
      <c r="J50" s="1"/>
    </row>
    <row r="51" spans="1:10" s="2" customFormat="1" x14ac:dyDescent="0.25">
      <c r="A51" s="1"/>
      <c r="B51" s="1"/>
      <c r="C51" s="1"/>
      <c r="E51" s="18"/>
      <c r="G51" s="1"/>
      <c r="H51" s="1"/>
      <c r="I51" s="1"/>
      <c r="J51" s="1"/>
    </row>
    <row r="52" spans="1:10" s="2" customFormat="1" x14ac:dyDescent="0.25">
      <c r="A52" s="1"/>
      <c r="B52" s="1"/>
      <c r="C52" s="1"/>
      <c r="E52" s="18"/>
      <c r="G52" s="1"/>
      <c r="H52" s="1"/>
      <c r="I52" s="1"/>
      <c r="J52" s="1"/>
    </row>
    <row r="53" spans="1:10" s="2" customFormat="1" x14ac:dyDescent="0.25">
      <c r="A53" s="1"/>
      <c r="B53" s="1"/>
      <c r="C53" s="1"/>
      <c r="E53" s="18"/>
      <c r="G53" s="1"/>
      <c r="H53" s="1"/>
      <c r="I53" s="1"/>
      <c r="J53" s="1"/>
    </row>
    <row r="54" spans="1:10" s="2" customFormat="1" x14ac:dyDescent="0.25">
      <c r="A54" s="1"/>
      <c r="B54" s="1"/>
      <c r="C54" s="1"/>
      <c r="E54" s="18"/>
      <c r="G54" s="1"/>
      <c r="H54" s="1"/>
      <c r="I54" s="1"/>
      <c r="J54" s="1"/>
    </row>
    <row r="55" spans="1:10" s="2" customFormat="1" x14ac:dyDescent="0.25">
      <c r="A55" s="1"/>
      <c r="B55" s="1"/>
      <c r="C55" s="1"/>
      <c r="E55" s="18"/>
      <c r="G55" s="1"/>
      <c r="H55" s="1"/>
      <c r="I55" s="1"/>
      <c r="J55" s="1"/>
    </row>
    <row r="56" spans="1:10" s="2" customFormat="1" x14ac:dyDescent="0.25">
      <c r="A56" s="1"/>
      <c r="B56" s="1"/>
      <c r="C56" s="1"/>
      <c r="E56" s="18"/>
      <c r="G56" s="1"/>
      <c r="H56" s="1"/>
      <c r="I56" s="1"/>
      <c r="J56" s="1"/>
    </row>
    <row r="57" spans="1:10" s="2" customFormat="1" x14ac:dyDescent="0.25">
      <c r="A57" s="1"/>
      <c r="B57" s="1"/>
      <c r="C57" s="1"/>
      <c r="E57" s="18"/>
      <c r="G57" s="1"/>
      <c r="H57" s="1"/>
      <c r="I57" s="1"/>
      <c r="J57" s="1"/>
    </row>
    <row r="58" spans="1:10" s="2" customFormat="1" x14ac:dyDescent="0.25">
      <c r="A58" s="1"/>
      <c r="B58" s="1"/>
      <c r="C58" s="1"/>
      <c r="E58" s="18"/>
      <c r="G58" s="1"/>
      <c r="H58" s="1"/>
      <c r="I58" s="1"/>
      <c r="J58" s="1"/>
    </row>
    <row r="59" spans="1:10" s="2" customFormat="1" x14ac:dyDescent="0.25">
      <c r="A59" s="1"/>
      <c r="B59" s="1"/>
      <c r="C59" s="1"/>
      <c r="E59" s="18"/>
      <c r="G59" s="1"/>
      <c r="H59" s="1"/>
      <c r="I59" s="1"/>
      <c r="J59" s="1"/>
    </row>
    <row r="60" spans="1:10" s="2" customFormat="1" x14ac:dyDescent="0.25">
      <c r="A60" s="1"/>
      <c r="B60" s="1"/>
      <c r="C60" s="1"/>
      <c r="E60" s="18"/>
      <c r="G60" s="1"/>
      <c r="H60" s="1"/>
      <c r="I60" s="1"/>
      <c r="J60" s="1"/>
    </row>
    <row r="61" spans="1:10" s="2" customFormat="1" x14ac:dyDescent="0.25">
      <c r="A61" s="1"/>
      <c r="B61" s="1"/>
      <c r="C61" s="1"/>
      <c r="E61" s="18"/>
      <c r="G61" s="1"/>
      <c r="H61" s="1"/>
      <c r="I61" s="1"/>
      <c r="J61" s="1"/>
    </row>
    <row r="62" spans="1:10" s="2" customFormat="1" x14ac:dyDescent="0.25">
      <c r="A62" s="1"/>
      <c r="B62" s="1"/>
      <c r="C62" s="1"/>
      <c r="E62" s="18"/>
      <c r="G62" s="1"/>
      <c r="H62" s="1"/>
      <c r="I62" s="1"/>
      <c r="J62" s="1"/>
    </row>
    <row r="63" spans="1:10" s="2" customFormat="1" x14ac:dyDescent="0.25">
      <c r="A63" s="1"/>
      <c r="B63" s="1"/>
      <c r="C63" s="1"/>
      <c r="E63" s="18"/>
      <c r="G63" s="1"/>
      <c r="H63" s="1"/>
      <c r="I63" s="1"/>
      <c r="J63" s="1"/>
    </row>
    <row r="64" spans="1:10" s="2" customFormat="1" x14ac:dyDescent="0.25">
      <c r="A64" s="1"/>
      <c r="B64" s="1"/>
      <c r="C64" s="1"/>
      <c r="E64" s="18"/>
      <c r="G64" s="1"/>
      <c r="H64" s="1"/>
      <c r="I64" s="1"/>
      <c r="J64" s="1"/>
    </row>
    <row r="65" spans="1:10" s="2" customFormat="1" x14ac:dyDescent="0.25">
      <c r="A65" s="1"/>
      <c r="B65" s="1"/>
      <c r="C65" s="1"/>
      <c r="E65" s="18"/>
      <c r="G65" s="1"/>
      <c r="H65" s="1"/>
      <c r="I65" s="1"/>
      <c r="J65" s="1"/>
    </row>
    <row r="66" spans="1:10" s="2" customFormat="1" x14ac:dyDescent="0.25">
      <c r="A66" s="1"/>
      <c r="B66" s="1"/>
      <c r="C66" s="1"/>
      <c r="E66" s="18"/>
      <c r="G66" s="1"/>
      <c r="H66" s="1"/>
      <c r="I66" s="1"/>
      <c r="J66" s="1"/>
    </row>
    <row r="67" spans="1:10" s="2" customFormat="1" x14ac:dyDescent="0.25">
      <c r="A67" s="1"/>
      <c r="B67" s="1"/>
      <c r="C67" s="1"/>
      <c r="E67" s="18"/>
      <c r="G67" s="1"/>
      <c r="H67" s="1"/>
      <c r="I67" s="1"/>
      <c r="J67" s="1"/>
    </row>
    <row r="68" spans="1:10" s="2" customFormat="1" x14ac:dyDescent="0.25">
      <c r="A68" s="1"/>
      <c r="B68" s="1"/>
      <c r="C68" s="1"/>
      <c r="E68" s="18"/>
      <c r="G68" s="1"/>
      <c r="H68" s="1"/>
      <c r="I68" s="1"/>
      <c r="J68" s="1"/>
    </row>
    <row r="69" spans="1:10" s="2" customFormat="1" x14ac:dyDescent="0.25">
      <c r="A69" s="1"/>
      <c r="B69" s="1"/>
      <c r="C69" s="1"/>
      <c r="E69" s="18"/>
      <c r="G69" s="1"/>
      <c r="H69" s="1"/>
      <c r="I69" s="1"/>
      <c r="J69" s="1"/>
    </row>
    <row r="70" spans="1:10" s="2" customFormat="1" x14ac:dyDescent="0.25">
      <c r="A70" s="1"/>
      <c r="B70" s="1"/>
      <c r="C70" s="1"/>
      <c r="E70" s="18"/>
      <c r="G70" s="1"/>
      <c r="H70" s="1"/>
      <c r="I70" s="1"/>
      <c r="J70" s="1"/>
    </row>
    <row r="71" spans="1:10" s="2" customFormat="1" x14ac:dyDescent="0.25">
      <c r="A71" s="1"/>
      <c r="B71" s="1"/>
      <c r="C71" s="1"/>
      <c r="E71" s="18"/>
      <c r="G71" s="1"/>
      <c r="H71" s="1"/>
      <c r="I71" s="1"/>
      <c r="J71" s="1"/>
    </row>
    <row r="72" spans="1:10" s="2" customFormat="1" x14ac:dyDescent="0.25">
      <c r="A72" s="1"/>
      <c r="B72" s="1"/>
      <c r="C72" s="1"/>
      <c r="E72" s="18"/>
      <c r="G72" s="1"/>
      <c r="H72" s="1"/>
      <c r="I72" s="1"/>
      <c r="J72" s="1"/>
    </row>
    <row r="73" spans="1:10" s="2" customFormat="1" x14ac:dyDescent="0.25">
      <c r="A73" s="1"/>
      <c r="B73" s="1"/>
      <c r="C73" s="1"/>
      <c r="E73" s="18"/>
      <c r="G73" s="1"/>
      <c r="H73" s="1"/>
      <c r="I73" s="1"/>
      <c r="J73" s="1"/>
    </row>
    <row r="74" spans="1:10" s="2" customFormat="1" x14ac:dyDescent="0.25">
      <c r="A74" s="1"/>
      <c r="B74" s="1"/>
      <c r="C74" s="1"/>
      <c r="E74" s="18"/>
      <c r="G74" s="1"/>
      <c r="H74" s="1"/>
      <c r="I74" s="1"/>
      <c r="J74" s="1"/>
    </row>
    <row r="75" spans="1:10" s="2" customFormat="1" x14ac:dyDescent="0.25">
      <c r="A75" s="1"/>
      <c r="B75" s="1"/>
      <c r="C75" s="1"/>
      <c r="E75" s="18"/>
      <c r="G75" s="1"/>
      <c r="H75" s="1"/>
      <c r="I75" s="1"/>
      <c r="J75" s="1"/>
    </row>
    <row r="76" spans="1:10" s="2" customFormat="1" x14ac:dyDescent="0.25">
      <c r="A76" s="1"/>
      <c r="B76" s="1"/>
      <c r="C76" s="1"/>
      <c r="E76" s="18"/>
      <c r="G76" s="1"/>
      <c r="H76" s="1"/>
      <c r="I76" s="1"/>
      <c r="J76" s="1"/>
    </row>
    <row r="77" spans="1:10" s="2" customFormat="1" x14ac:dyDescent="0.25">
      <c r="A77" s="1"/>
      <c r="B77" s="1"/>
      <c r="C77" s="1"/>
      <c r="E77" s="18"/>
      <c r="G77" s="1"/>
      <c r="H77" s="1"/>
      <c r="I77" s="1"/>
      <c r="J77" s="1"/>
    </row>
    <row r="78" spans="1:10" s="2" customFormat="1" x14ac:dyDescent="0.25">
      <c r="A78" s="1"/>
      <c r="B78" s="1"/>
      <c r="C78" s="1"/>
      <c r="E78" s="18"/>
      <c r="G78" s="1"/>
      <c r="H78" s="1"/>
      <c r="I78" s="1"/>
      <c r="J78" s="1"/>
    </row>
    <row r="79" spans="1:10" s="2" customFormat="1" x14ac:dyDescent="0.25">
      <c r="A79" s="1"/>
      <c r="B79" s="1"/>
      <c r="C79" s="1"/>
      <c r="E79" s="18"/>
      <c r="G79" s="1"/>
      <c r="H79" s="1"/>
      <c r="I79" s="1"/>
      <c r="J79" s="1"/>
    </row>
    <row r="80" spans="1:10" s="2" customFormat="1" x14ac:dyDescent="0.25">
      <c r="A80" s="1"/>
      <c r="B80" s="1"/>
      <c r="C80" s="1"/>
      <c r="E80" s="18"/>
      <c r="G80" s="1"/>
      <c r="H80" s="1"/>
      <c r="I80" s="1"/>
      <c r="J80" s="1"/>
    </row>
    <row r="81" spans="1:10" s="2" customFormat="1" x14ac:dyDescent="0.25">
      <c r="A81" s="1"/>
      <c r="B81" s="1"/>
      <c r="C81" s="1"/>
      <c r="E81" s="18"/>
      <c r="G81" s="1"/>
      <c r="H81" s="1"/>
      <c r="I81" s="1"/>
      <c r="J81" s="1"/>
    </row>
    <row r="82" spans="1:10" s="2" customFormat="1" x14ac:dyDescent="0.25">
      <c r="A82" s="1"/>
      <c r="B82" s="1"/>
      <c r="C82" s="1"/>
      <c r="E82" s="18"/>
      <c r="G82" s="1"/>
      <c r="H82" s="1"/>
      <c r="I82" s="1"/>
      <c r="J82" s="1"/>
    </row>
    <row r="83" spans="1:10" s="2" customFormat="1" x14ac:dyDescent="0.25">
      <c r="A83" s="1"/>
      <c r="B83" s="1"/>
      <c r="C83" s="1"/>
      <c r="E83" s="18"/>
      <c r="G83" s="1"/>
      <c r="H83" s="1"/>
      <c r="I83" s="1"/>
      <c r="J83" s="1"/>
    </row>
    <row r="84" spans="1:10" s="2" customFormat="1" x14ac:dyDescent="0.25">
      <c r="A84" s="1"/>
      <c r="B84" s="1"/>
      <c r="C84" s="1"/>
      <c r="E84" s="18"/>
      <c r="G84" s="1"/>
      <c r="H84" s="1"/>
      <c r="I84" s="1"/>
      <c r="J84" s="1"/>
    </row>
    <row r="85" spans="1:10" s="2" customFormat="1" x14ac:dyDescent="0.25">
      <c r="A85" s="1"/>
      <c r="B85" s="1"/>
      <c r="C85" s="1"/>
      <c r="E85" s="18"/>
      <c r="G85" s="1"/>
      <c r="H85" s="1"/>
      <c r="I85" s="1"/>
      <c r="J85" s="1"/>
    </row>
    <row r="86" spans="1:10" s="2" customFormat="1" x14ac:dyDescent="0.25">
      <c r="A86" s="1"/>
      <c r="B86" s="1"/>
      <c r="C86" s="1"/>
      <c r="E86" s="18"/>
      <c r="G86" s="1"/>
      <c r="H86" s="1"/>
      <c r="I86" s="1"/>
      <c r="J86" s="1"/>
    </row>
    <row r="87" spans="1:10" s="2" customFormat="1" x14ac:dyDescent="0.25">
      <c r="A87" s="1"/>
      <c r="B87" s="1"/>
      <c r="C87" s="1"/>
      <c r="E87" s="18"/>
      <c r="G87" s="1"/>
      <c r="H87" s="1"/>
      <c r="I87" s="1"/>
      <c r="J87" s="1"/>
    </row>
    <row r="88" spans="1:10" s="2" customFormat="1" x14ac:dyDescent="0.25">
      <c r="A88" s="1"/>
      <c r="B88" s="1"/>
      <c r="C88" s="1"/>
      <c r="E88" s="18"/>
      <c r="G88" s="1"/>
      <c r="H88" s="1"/>
      <c r="I88" s="1"/>
      <c r="J88" s="1"/>
    </row>
    <row r="89" spans="1:10" s="2" customFormat="1" x14ac:dyDescent="0.25">
      <c r="A89" s="1"/>
      <c r="B89" s="1"/>
      <c r="C89" s="1"/>
      <c r="E89" s="18"/>
      <c r="G89" s="1"/>
      <c r="H89" s="1"/>
      <c r="I89" s="1"/>
      <c r="J89" s="1"/>
    </row>
    <row r="90" spans="1:10" s="2" customFormat="1" x14ac:dyDescent="0.25">
      <c r="A90" s="1"/>
      <c r="B90" s="1"/>
      <c r="C90" s="1"/>
      <c r="E90" s="18"/>
      <c r="G90" s="1"/>
      <c r="H90" s="1"/>
      <c r="I90" s="1"/>
      <c r="J90" s="1"/>
    </row>
    <row r="91" spans="1:10" s="2" customFormat="1" x14ac:dyDescent="0.25">
      <c r="A91" s="1"/>
      <c r="B91" s="1"/>
      <c r="C91" s="1"/>
      <c r="E91" s="18"/>
      <c r="G91" s="1"/>
      <c r="H91" s="1"/>
      <c r="I91" s="1"/>
      <c r="J91" s="1"/>
    </row>
    <row r="92" spans="1:10" s="2" customFormat="1" x14ac:dyDescent="0.25">
      <c r="A92" s="1"/>
      <c r="B92" s="1"/>
      <c r="C92" s="1"/>
      <c r="E92" s="18"/>
      <c r="G92" s="1"/>
      <c r="H92" s="1"/>
      <c r="I92" s="1"/>
      <c r="J92" s="1"/>
    </row>
    <row r="93" spans="1:10" s="2" customFormat="1" x14ac:dyDescent="0.25">
      <c r="A93" s="1"/>
      <c r="B93" s="1"/>
      <c r="C93" s="1"/>
      <c r="E93" s="18"/>
      <c r="G93" s="1"/>
      <c r="H93" s="1"/>
      <c r="I93" s="1"/>
      <c r="J93" s="1"/>
    </row>
    <row r="94" spans="1:10" s="2" customFormat="1" x14ac:dyDescent="0.25">
      <c r="A94" s="1"/>
      <c r="B94" s="1"/>
      <c r="C94" s="1"/>
      <c r="E94" s="18"/>
      <c r="G94" s="1"/>
      <c r="H94" s="1"/>
      <c r="I94" s="1"/>
      <c r="J94" s="1"/>
    </row>
    <row r="95" spans="1:10" s="2" customFormat="1" x14ac:dyDescent="0.25">
      <c r="A95" s="1"/>
      <c r="B95" s="1"/>
      <c r="C95" s="1"/>
      <c r="E95" s="18"/>
      <c r="G95" s="1"/>
      <c r="H95" s="1"/>
      <c r="I95" s="1"/>
      <c r="J95" s="1"/>
    </row>
    <row r="96" spans="1:10" s="2" customFormat="1" x14ac:dyDescent="0.25">
      <c r="A96" s="1"/>
      <c r="B96" s="1"/>
      <c r="C96" s="1"/>
      <c r="E96" s="18"/>
      <c r="G96" s="1"/>
      <c r="H96" s="1"/>
      <c r="I96" s="1"/>
      <c r="J96" s="1"/>
    </row>
    <row r="97" spans="1:10" s="2" customFormat="1" x14ac:dyDescent="0.25">
      <c r="A97" s="1"/>
      <c r="B97" s="1"/>
      <c r="C97" s="1"/>
      <c r="E97" s="18"/>
      <c r="G97" s="1"/>
      <c r="H97" s="1"/>
      <c r="I97" s="1"/>
      <c r="J97" s="1"/>
    </row>
    <row r="98" spans="1:10" s="2" customFormat="1" x14ac:dyDescent="0.25">
      <c r="A98" s="1"/>
      <c r="B98" s="1"/>
      <c r="C98" s="1"/>
      <c r="E98" s="18"/>
      <c r="G98" s="1"/>
      <c r="H98" s="1"/>
      <c r="I98" s="1"/>
      <c r="J98" s="1"/>
    </row>
    <row r="99" spans="1:10" s="2" customFormat="1" x14ac:dyDescent="0.25">
      <c r="A99" s="1"/>
      <c r="B99" s="1"/>
      <c r="C99" s="1"/>
      <c r="E99" s="18"/>
      <c r="G99" s="1"/>
      <c r="H99" s="1"/>
      <c r="I99" s="1"/>
      <c r="J99" s="1"/>
    </row>
    <row r="100" spans="1:10" s="2" customFormat="1" x14ac:dyDescent="0.25">
      <c r="A100" s="1"/>
      <c r="B100" s="1"/>
      <c r="C100" s="1"/>
      <c r="E100" s="18"/>
      <c r="G100" s="1"/>
      <c r="H100" s="1"/>
      <c r="I100" s="1"/>
      <c r="J100" s="1"/>
    </row>
    <row r="101" spans="1:10" s="2" customFormat="1" x14ac:dyDescent="0.25">
      <c r="A101" s="1"/>
      <c r="B101" s="1"/>
      <c r="C101" s="1"/>
      <c r="E101" s="18"/>
      <c r="G101" s="1"/>
      <c r="H101" s="1"/>
      <c r="I101" s="1"/>
      <c r="J101" s="1"/>
    </row>
    <row r="102" spans="1:10" s="2" customFormat="1" x14ac:dyDescent="0.25">
      <c r="A102" s="1"/>
      <c r="B102" s="1"/>
      <c r="C102" s="1"/>
      <c r="E102" s="18"/>
      <c r="G102" s="1"/>
      <c r="H102" s="1"/>
      <c r="I102" s="1"/>
      <c r="J102" s="1"/>
    </row>
    <row r="103" spans="1:10" s="2" customFormat="1" x14ac:dyDescent="0.25">
      <c r="A103" s="1"/>
      <c r="B103" s="1"/>
      <c r="C103" s="1"/>
      <c r="E103" s="18"/>
      <c r="G103" s="1"/>
      <c r="H103" s="1"/>
      <c r="I103" s="1"/>
      <c r="J103" s="1"/>
    </row>
    <row r="104" spans="1:10" s="2" customFormat="1" x14ac:dyDescent="0.25">
      <c r="A104" s="1"/>
      <c r="B104" s="1"/>
      <c r="C104" s="1"/>
      <c r="E104" s="18"/>
      <c r="G104" s="1"/>
      <c r="H104" s="1"/>
      <c r="I104" s="1"/>
      <c r="J104" s="1"/>
    </row>
    <row r="105" spans="1:10" s="2" customFormat="1" x14ac:dyDescent="0.25">
      <c r="A105" s="1"/>
      <c r="B105" s="1"/>
      <c r="C105" s="1"/>
      <c r="E105" s="18"/>
      <c r="G105" s="1"/>
      <c r="H105" s="1"/>
      <c r="I105" s="1"/>
      <c r="J105" s="1"/>
    </row>
    <row r="106" spans="1:10" s="2" customFormat="1" x14ac:dyDescent="0.25">
      <c r="A106" s="1"/>
      <c r="B106" s="1"/>
      <c r="C106" s="1"/>
      <c r="E106" s="18"/>
      <c r="G106" s="1"/>
      <c r="H106" s="1"/>
      <c r="I106" s="1"/>
      <c r="J106" s="1"/>
    </row>
    <row r="107" spans="1:10" s="2" customFormat="1" x14ac:dyDescent="0.25">
      <c r="A107" s="1"/>
      <c r="B107" s="1"/>
      <c r="C107" s="1"/>
      <c r="E107" s="18"/>
      <c r="G107" s="1"/>
      <c r="H107" s="1"/>
      <c r="I107" s="1"/>
      <c r="J107" s="1"/>
    </row>
    <row r="108" spans="1:10" s="2" customFormat="1" x14ac:dyDescent="0.25">
      <c r="A108" s="1"/>
      <c r="B108" s="1"/>
      <c r="C108" s="1"/>
      <c r="E108" s="18"/>
      <c r="G108" s="1"/>
      <c r="H108" s="1"/>
      <c r="I108" s="1"/>
      <c r="J108" s="1"/>
    </row>
    <row r="109" spans="1:10" s="2" customFormat="1" x14ac:dyDescent="0.25">
      <c r="A109" s="1"/>
      <c r="B109" s="1"/>
      <c r="C109" s="1"/>
      <c r="E109" s="18"/>
      <c r="G109" s="1"/>
      <c r="H109" s="1"/>
      <c r="I109" s="1"/>
      <c r="J109" s="1"/>
    </row>
    <row r="110" spans="1:10" s="2" customFormat="1" x14ac:dyDescent="0.25">
      <c r="A110" s="1"/>
      <c r="B110" s="1"/>
      <c r="C110" s="1"/>
      <c r="E110" s="18"/>
      <c r="G110" s="1"/>
      <c r="H110" s="1"/>
      <c r="I110" s="1"/>
      <c r="J110" s="1"/>
    </row>
    <row r="111" spans="1:10" s="2" customFormat="1" x14ac:dyDescent="0.25">
      <c r="A111" s="1"/>
      <c r="B111" s="1"/>
      <c r="C111" s="1"/>
      <c r="E111" s="18"/>
      <c r="G111" s="1"/>
      <c r="H111" s="1"/>
      <c r="I111" s="1"/>
      <c r="J111" s="1"/>
    </row>
    <row r="112" spans="1:10" s="2" customFormat="1" x14ac:dyDescent="0.25">
      <c r="A112" s="1"/>
      <c r="B112" s="1"/>
      <c r="C112" s="1"/>
      <c r="E112" s="18"/>
      <c r="G112" s="1"/>
      <c r="H112" s="1"/>
      <c r="I112" s="1"/>
      <c r="J112" s="1"/>
    </row>
    <row r="113" spans="1:10" s="2" customFormat="1" x14ac:dyDescent="0.25">
      <c r="A113" s="1"/>
      <c r="B113" s="1"/>
      <c r="C113" s="1"/>
      <c r="E113" s="18"/>
      <c r="G113" s="1"/>
      <c r="H113" s="1"/>
      <c r="I113" s="1"/>
      <c r="J113" s="1"/>
    </row>
    <row r="114" spans="1:10" s="2" customFormat="1" x14ac:dyDescent="0.25">
      <c r="A114" s="1"/>
      <c r="B114" s="1"/>
      <c r="C114" s="1"/>
      <c r="E114" s="18"/>
      <c r="G114" s="1"/>
      <c r="H114" s="1"/>
      <c r="I114" s="1"/>
      <c r="J114" s="1"/>
    </row>
    <row r="115" spans="1:10" s="2" customFormat="1" x14ac:dyDescent="0.25">
      <c r="A115" s="1"/>
      <c r="B115" s="1"/>
      <c r="C115" s="1"/>
      <c r="E115" s="18"/>
      <c r="G115" s="1"/>
      <c r="H115" s="1"/>
      <c r="I115" s="1"/>
      <c r="J115" s="1"/>
    </row>
    <row r="116" spans="1:10" s="2" customFormat="1" x14ac:dyDescent="0.25">
      <c r="A116" s="1"/>
      <c r="B116" s="1"/>
      <c r="C116" s="1"/>
      <c r="E116" s="18"/>
      <c r="G116" s="1"/>
      <c r="H116" s="1"/>
      <c r="I116" s="1"/>
      <c r="J116" s="1"/>
    </row>
    <row r="117" spans="1:10" s="2" customFormat="1" x14ac:dyDescent="0.25">
      <c r="A117" s="1"/>
      <c r="B117" s="1"/>
      <c r="C117" s="1"/>
      <c r="E117" s="18"/>
      <c r="G117" s="1"/>
      <c r="H117" s="1"/>
      <c r="I117" s="1"/>
      <c r="J117" s="1"/>
    </row>
    <row r="118" spans="1:10" s="2" customFormat="1" x14ac:dyDescent="0.25">
      <c r="A118" s="1"/>
      <c r="B118" s="1"/>
      <c r="C118" s="1"/>
      <c r="E118" s="18"/>
      <c r="G118" s="1"/>
      <c r="H118" s="1"/>
      <c r="I118" s="1"/>
      <c r="J118" s="1"/>
    </row>
    <row r="119" spans="1:10" s="2" customFormat="1" x14ac:dyDescent="0.25">
      <c r="A119" s="1"/>
      <c r="B119" s="1"/>
      <c r="C119" s="1"/>
      <c r="E119" s="18"/>
      <c r="G119" s="1"/>
      <c r="H119" s="1"/>
      <c r="I119" s="1"/>
      <c r="J119" s="1"/>
    </row>
    <row r="120" spans="1:10" s="2" customFormat="1" x14ac:dyDescent="0.25">
      <c r="A120" s="1"/>
      <c r="B120" s="1"/>
      <c r="C120" s="1"/>
      <c r="E120" s="18"/>
      <c r="G120" s="1"/>
      <c r="H120" s="1"/>
      <c r="I120" s="1"/>
      <c r="J120" s="1"/>
    </row>
    <row r="121" spans="1:10" s="2" customFormat="1" x14ac:dyDescent="0.25">
      <c r="A121" s="1"/>
      <c r="B121" s="1"/>
      <c r="C121" s="1"/>
      <c r="E121" s="18"/>
      <c r="G121" s="1"/>
      <c r="H121" s="1"/>
      <c r="I121" s="1"/>
      <c r="J121" s="1"/>
    </row>
    <row r="122" spans="1:10" s="2" customFormat="1" x14ac:dyDescent="0.25">
      <c r="A122" s="1"/>
      <c r="B122" s="1"/>
      <c r="C122" s="1"/>
      <c r="E122" s="18"/>
      <c r="G122" s="1"/>
      <c r="H122" s="1"/>
      <c r="I122" s="1"/>
      <c r="J122" s="1"/>
    </row>
    <row r="123" spans="1:10" s="2" customFormat="1" x14ac:dyDescent="0.25">
      <c r="A123" s="1"/>
      <c r="B123" s="1"/>
      <c r="C123" s="1"/>
      <c r="E123" s="18"/>
      <c r="G123" s="1"/>
      <c r="H123" s="1"/>
      <c r="I123" s="1"/>
      <c r="J123" s="1"/>
    </row>
    <row r="124" spans="1:10" s="2" customFormat="1" x14ac:dyDescent="0.25">
      <c r="A124" s="1"/>
      <c r="B124" s="1"/>
      <c r="C124" s="1"/>
      <c r="E124" s="18"/>
      <c r="G124" s="1"/>
      <c r="H124" s="1"/>
      <c r="I124" s="1"/>
      <c r="J124" s="1"/>
    </row>
    <row r="125" spans="1:10" s="2" customFormat="1" x14ac:dyDescent="0.25">
      <c r="A125" s="1"/>
      <c r="B125" s="1"/>
      <c r="C125" s="1"/>
      <c r="E125" s="18"/>
      <c r="G125" s="1"/>
      <c r="H125" s="1"/>
      <c r="I125" s="1"/>
      <c r="J125" s="1"/>
    </row>
    <row r="126" spans="1:10" s="2" customFormat="1" x14ac:dyDescent="0.25">
      <c r="A126" s="1"/>
      <c r="B126" s="1"/>
      <c r="C126" s="1"/>
      <c r="E126" s="18"/>
      <c r="G126" s="1"/>
      <c r="H126" s="1"/>
      <c r="I126" s="1"/>
      <c r="J126" s="1"/>
    </row>
    <row r="127" spans="1:10" s="2" customFormat="1" x14ac:dyDescent="0.25">
      <c r="A127" s="1"/>
      <c r="B127" s="1"/>
      <c r="C127" s="1"/>
      <c r="E127" s="18"/>
      <c r="G127" s="1"/>
      <c r="H127" s="1"/>
      <c r="I127" s="1"/>
      <c r="J127" s="1"/>
    </row>
    <row r="128" spans="1:10" s="2" customFormat="1" x14ac:dyDescent="0.25">
      <c r="A128" s="1"/>
      <c r="B128" s="1"/>
      <c r="C128" s="1"/>
      <c r="E128" s="18"/>
      <c r="G128" s="1"/>
      <c r="H128" s="1"/>
      <c r="I128" s="1"/>
      <c r="J128" s="1"/>
    </row>
    <row r="129" spans="1:10" s="2" customFormat="1" x14ac:dyDescent="0.25">
      <c r="A129" s="1"/>
      <c r="B129" s="1"/>
      <c r="C129" s="1"/>
      <c r="E129" s="18"/>
      <c r="G129" s="1"/>
      <c r="H129" s="1"/>
      <c r="I129" s="1"/>
      <c r="J129" s="1"/>
    </row>
    <row r="130" spans="1:10" s="2" customFormat="1" x14ac:dyDescent="0.25">
      <c r="A130" s="1"/>
      <c r="B130" s="1"/>
      <c r="C130" s="1"/>
      <c r="E130" s="18"/>
      <c r="G130" s="1"/>
      <c r="H130" s="1"/>
      <c r="I130" s="1"/>
      <c r="J130" s="1"/>
    </row>
    <row r="131" spans="1:10" s="2" customFormat="1" x14ac:dyDescent="0.25">
      <c r="A131" s="1"/>
      <c r="B131" s="1"/>
      <c r="C131" s="1"/>
      <c r="E131" s="18"/>
      <c r="G131" s="1"/>
      <c r="H131" s="1"/>
      <c r="I131" s="1"/>
      <c r="J131" s="1"/>
    </row>
    <row r="132" spans="1:10" s="2" customFormat="1" x14ac:dyDescent="0.25">
      <c r="A132" s="1"/>
      <c r="B132" s="1"/>
      <c r="C132" s="1"/>
      <c r="E132" s="18"/>
      <c r="G132" s="1"/>
      <c r="H132" s="1"/>
      <c r="I132" s="1"/>
      <c r="J132" s="1"/>
    </row>
    <row r="133" spans="1:10" s="2" customFormat="1" x14ac:dyDescent="0.25">
      <c r="A133" s="1"/>
      <c r="B133" s="1"/>
      <c r="C133" s="1"/>
      <c r="E133" s="18"/>
      <c r="G133" s="1"/>
      <c r="H133" s="1"/>
      <c r="I133" s="1"/>
      <c r="J133" s="1"/>
    </row>
    <row r="134" spans="1:10" s="2" customFormat="1" x14ac:dyDescent="0.25">
      <c r="A134" s="1"/>
      <c r="B134" s="1"/>
      <c r="C134" s="1"/>
      <c r="E134" s="18"/>
      <c r="G134" s="1"/>
      <c r="H134" s="1"/>
      <c r="I134" s="1"/>
      <c r="J134" s="1"/>
    </row>
    <row r="135" spans="1:10" s="2" customFormat="1" x14ac:dyDescent="0.25">
      <c r="A135" s="1"/>
      <c r="B135" s="1"/>
      <c r="C135" s="1"/>
      <c r="E135" s="18"/>
      <c r="G135" s="1"/>
      <c r="H135" s="1"/>
      <c r="I135" s="1"/>
      <c r="J135" s="1"/>
    </row>
    <row r="136" spans="1:10" s="2" customFormat="1" x14ac:dyDescent="0.25">
      <c r="A136" s="1"/>
      <c r="B136" s="1"/>
      <c r="C136" s="1"/>
      <c r="E136" s="18"/>
      <c r="G136" s="1"/>
      <c r="H136" s="1"/>
      <c r="I136" s="1"/>
      <c r="J136" s="1"/>
    </row>
    <row r="137" spans="1:10" s="2" customFormat="1" x14ac:dyDescent="0.25">
      <c r="A137" s="1"/>
      <c r="B137" s="1"/>
      <c r="C137" s="1"/>
      <c r="E137" s="18"/>
      <c r="G137" s="1"/>
      <c r="H137" s="1"/>
      <c r="I137" s="1"/>
      <c r="J137" s="1"/>
    </row>
    <row r="138" spans="1:10" s="2" customFormat="1" x14ac:dyDescent="0.25">
      <c r="A138" s="1"/>
      <c r="B138" s="1"/>
      <c r="C138" s="1"/>
      <c r="E138" s="18"/>
      <c r="G138" s="1"/>
      <c r="H138" s="1"/>
      <c r="I138" s="1"/>
      <c r="J138" s="1"/>
    </row>
    <row r="139" spans="1:10" s="2" customFormat="1" x14ac:dyDescent="0.25">
      <c r="A139" s="1"/>
      <c r="B139" s="1"/>
      <c r="C139" s="1"/>
      <c r="E139" s="18"/>
      <c r="G139" s="1"/>
      <c r="H139" s="1"/>
      <c r="I139" s="1"/>
      <c r="J139" s="1"/>
    </row>
    <row r="140" spans="1:10" s="2" customFormat="1" x14ac:dyDescent="0.25">
      <c r="A140" s="1"/>
      <c r="B140" s="1"/>
      <c r="C140" s="1"/>
      <c r="E140" s="18"/>
      <c r="G140" s="1"/>
      <c r="H140" s="1"/>
      <c r="I140" s="1"/>
      <c r="J140" s="1"/>
    </row>
    <row r="141" spans="1:10" s="2" customFormat="1" x14ac:dyDescent="0.25">
      <c r="A141" s="1"/>
      <c r="B141" s="1"/>
      <c r="C141" s="1"/>
      <c r="E141" s="18"/>
      <c r="G141" s="1"/>
      <c r="H141" s="1"/>
      <c r="I141" s="1"/>
      <c r="J141" s="1"/>
    </row>
    <row r="142" spans="1:10" s="2" customFormat="1" x14ac:dyDescent="0.25">
      <c r="A142" s="1"/>
      <c r="B142" s="1"/>
      <c r="C142" s="1"/>
      <c r="E142" s="18"/>
      <c r="G142" s="1"/>
      <c r="H142" s="1"/>
      <c r="I142" s="1"/>
      <c r="J142" s="1"/>
    </row>
    <row r="143" spans="1:10" s="2" customFormat="1" x14ac:dyDescent="0.25">
      <c r="A143" s="1"/>
      <c r="B143" s="1"/>
      <c r="C143" s="1"/>
      <c r="E143" s="18"/>
      <c r="G143" s="1"/>
      <c r="H143" s="1"/>
      <c r="I143" s="1"/>
      <c r="J143" s="1"/>
    </row>
    <row r="144" spans="1:10" s="2" customFormat="1" x14ac:dyDescent="0.25">
      <c r="A144" s="1"/>
      <c r="B144" s="1"/>
      <c r="C144" s="1"/>
      <c r="E144" s="18"/>
      <c r="G144" s="1"/>
      <c r="H144" s="1"/>
      <c r="I144" s="1"/>
      <c r="J144" s="1"/>
    </row>
    <row r="145" spans="1:10" s="2" customFormat="1" x14ac:dyDescent="0.25">
      <c r="A145" s="1"/>
      <c r="B145" s="1"/>
      <c r="C145" s="1"/>
      <c r="E145" s="18"/>
      <c r="G145" s="1"/>
      <c r="H145" s="1"/>
      <c r="I145" s="1"/>
      <c r="J145" s="1"/>
    </row>
    <row r="146" spans="1:10" s="2" customFormat="1" x14ac:dyDescent="0.25">
      <c r="A146" s="1"/>
      <c r="B146" s="1"/>
      <c r="C146" s="1"/>
      <c r="E146" s="18"/>
      <c r="G146" s="1"/>
      <c r="H146" s="1"/>
      <c r="I146" s="1"/>
      <c r="J146" s="1"/>
    </row>
    <row r="147" spans="1:10" s="2" customFormat="1" x14ac:dyDescent="0.25">
      <c r="A147" s="1"/>
      <c r="B147" s="1"/>
      <c r="C147" s="1"/>
      <c r="E147" s="18"/>
      <c r="G147" s="1"/>
      <c r="H147" s="1"/>
      <c r="I147" s="1"/>
      <c r="J147" s="1"/>
    </row>
    <row r="148" spans="1:10" s="2" customFormat="1" x14ac:dyDescent="0.25">
      <c r="A148" s="1"/>
      <c r="B148" s="1"/>
      <c r="C148" s="1"/>
      <c r="E148" s="18"/>
      <c r="G148" s="1"/>
      <c r="H148" s="1"/>
      <c r="I148" s="1"/>
      <c r="J148" s="1"/>
    </row>
    <row r="149" spans="1:10" s="2" customFormat="1" x14ac:dyDescent="0.25">
      <c r="A149" s="1"/>
      <c r="B149" s="1"/>
      <c r="C149" s="1"/>
      <c r="E149" s="18"/>
      <c r="G149" s="1"/>
      <c r="H149" s="1"/>
      <c r="I149" s="1"/>
      <c r="J149" s="1"/>
    </row>
    <row r="150" spans="1:10" s="2" customFormat="1" x14ac:dyDescent="0.25">
      <c r="A150" s="1"/>
      <c r="B150" s="1"/>
      <c r="C150" s="1"/>
      <c r="E150" s="18"/>
      <c r="G150" s="1"/>
      <c r="H150" s="1"/>
      <c r="I150" s="1"/>
      <c r="J150" s="1"/>
    </row>
    <row r="151" spans="1:10" s="2" customFormat="1" x14ac:dyDescent="0.25">
      <c r="A151" s="1"/>
      <c r="B151" s="1"/>
      <c r="C151" s="1"/>
      <c r="E151" s="18"/>
      <c r="G151" s="1"/>
      <c r="H151" s="1"/>
      <c r="I151" s="1"/>
      <c r="J151" s="1"/>
    </row>
    <row r="152" spans="1:10" s="2" customFormat="1" x14ac:dyDescent="0.25">
      <c r="A152" s="1"/>
      <c r="B152" s="1"/>
      <c r="C152" s="1"/>
      <c r="E152" s="18"/>
      <c r="G152" s="1"/>
      <c r="H152" s="1"/>
      <c r="I152" s="1"/>
      <c r="J152" s="1"/>
    </row>
    <row r="153" spans="1:10" s="2" customFormat="1" x14ac:dyDescent="0.25">
      <c r="A153" s="1"/>
      <c r="B153" s="1"/>
      <c r="C153" s="1"/>
      <c r="E153" s="18"/>
      <c r="G153" s="1"/>
      <c r="H153" s="1"/>
      <c r="I153" s="1"/>
      <c r="J153" s="1"/>
    </row>
    <row r="154" spans="1:10" s="2" customFormat="1" x14ac:dyDescent="0.25">
      <c r="A154" s="1"/>
      <c r="B154" s="1"/>
      <c r="C154" s="1"/>
      <c r="E154" s="18"/>
      <c r="G154" s="1"/>
      <c r="H154" s="1"/>
      <c r="I154" s="1"/>
      <c r="J154" s="1"/>
    </row>
  </sheetData>
  <mergeCells count="7">
    <mergeCell ref="B1:H1"/>
    <mergeCell ref="A5:A6"/>
    <mergeCell ref="B5:B6"/>
    <mergeCell ref="C5:D5"/>
    <mergeCell ref="E5:F5"/>
    <mergeCell ref="G5:H5"/>
    <mergeCell ref="A3:H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21"/>
  <sheetViews>
    <sheetView workbookViewId="0">
      <selection sqref="A1:F1"/>
    </sheetView>
  </sheetViews>
  <sheetFormatPr defaultColWidth="9.140625" defaultRowHeight="16.5" outlineLevelRow="1" x14ac:dyDescent="0.25"/>
  <cols>
    <col min="1" max="1" width="3.85546875" style="88" customWidth="1"/>
    <col min="2" max="2" width="9.7109375" style="84" customWidth="1"/>
    <col min="3" max="3" width="4.7109375" style="85" customWidth="1"/>
    <col min="4" max="4" width="12.140625" style="86" customWidth="1"/>
    <col min="5" max="5" width="23" style="69" customWidth="1"/>
    <col min="6" max="6" width="24.28515625" style="87" customWidth="1"/>
    <col min="7" max="7" width="21.5703125" style="65" customWidth="1"/>
    <col min="8" max="16384" width="9.140625" style="65"/>
  </cols>
  <sheetData>
    <row r="1" spans="1:7" ht="16.5" customHeight="1" x14ac:dyDescent="0.25">
      <c r="A1" s="214" t="s">
        <v>264</v>
      </c>
      <c r="B1" s="214"/>
      <c r="C1" s="214"/>
      <c r="D1" s="214"/>
      <c r="E1" s="214"/>
      <c r="F1" s="214"/>
    </row>
    <row r="2" spans="1:7" ht="11.1" customHeight="1" x14ac:dyDescent="0.25">
      <c r="A2" s="66"/>
      <c r="B2" s="66"/>
      <c r="C2" s="66"/>
      <c r="D2" s="66"/>
      <c r="E2" s="66"/>
      <c r="F2" s="66"/>
    </row>
    <row r="3" spans="1:7" ht="40.5" customHeight="1" x14ac:dyDescent="0.25">
      <c r="A3" s="215" t="s">
        <v>439</v>
      </c>
      <c r="B3" s="215"/>
      <c r="C3" s="215"/>
      <c r="D3" s="215"/>
      <c r="E3" s="215"/>
      <c r="F3" s="215"/>
    </row>
    <row r="4" spans="1:7" x14ac:dyDescent="0.25">
      <c r="A4" s="67"/>
      <c r="B4" s="67"/>
      <c r="C4" s="67"/>
      <c r="D4" s="67"/>
      <c r="E4" s="67"/>
      <c r="F4" s="67"/>
    </row>
    <row r="5" spans="1:7" ht="17.25" thickBot="1" x14ac:dyDescent="0.3">
      <c r="A5" s="68"/>
      <c r="B5" s="216" t="s">
        <v>273</v>
      </c>
      <c r="C5" s="216"/>
      <c r="D5" s="216"/>
      <c r="F5" s="68"/>
    </row>
    <row r="6" spans="1:7" s="72" customFormat="1" ht="32.450000000000003" customHeight="1" x14ac:dyDescent="0.25">
      <c r="A6" s="70" t="s">
        <v>263</v>
      </c>
      <c r="B6" s="217" t="s">
        <v>274</v>
      </c>
      <c r="C6" s="217"/>
      <c r="D6" s="217"/>
      <c r="E6" s="39" t="s">
        <v>306</v>
      </c>
      <c r="F6" s="71" t="s">
        <v>307</v>
      </c>
    </row>
    <row r="7" spans="1:7" s="72" customFormat="1" ht="32.25" customHeight="1" x14ac:dyDescent="0.25">
      <c r="A7" s="210" t="s">
        <v>452</v>
      </c>
      <c r="B7" s="211"/>
      <c r="C7" s="211"/>
      <c r="D7" s="211"/>
      <c r="E7" s="42">
        <f>+SUM(E8:E12)</f>
        <v>200644390</v>
      </c>
      <c r="F7" s="43">
        <f>+SUM(F8:F12)</f>
        <v>192504800.3184</v>
      </c>
    </row>
    <row r="8" spans="1:7" s="78" customFormat="1" ht="13.5" hidden="1" outlineLevel="1" x14ac:dyDescent="0.25">
      <c r="A8" s="138">
        <v>1</v>
      </c>
      <c r="B8" s="139" t="s">
        <v>279</v>
      </c>
      <c r="C8" s="140" t="s">
        <v>308</v>
      </c>
      <c r="D8" s="141" t="s">
        <v>365</v>
      </c>
      <c r="E8" s="132">
        <v>20478620</v>
      </c>
      <c r="F8" s="133">
        <v>18499342.513599999</v>
      </c>
      <c r="G8" s="77"/>
    </row>
    <row r="9" spans="1:7" s="78" customFormat="1" ht="13.5" hidden="1" outlineLevel="1" x14ac:dyDescent="0.25">
      <c r="A9" s="138">
        <v>2</v>
      </c>
      <c r="B9" s="139" t="s">
        <v>279</v>
      </c>
      <c r="C9" s="140" t="s">
        <v>308</v>
      </c>
      <c r="D9" s="142" t="s">
        <v>323</v>
      </c>
      <c r="E9" s="132">
        <v>125724090</v>
      </c>
      <c r="F9" s="133">
        <v>108696267.16780001</v>
      </c>
      <c r="G9" s="77"/>
    </row>
    <row r="10" spans="1:7" s="78" customFormat="1" ht="13.5" hidden="1" outlineLevel="1" x14ac:dyDescent="0.25">
      <c r="A10" s="138">
        <v>3</v>
      </c>
      <c r="B10" s="139" t="s">
        <v>279</v>
      </c>
      <c r="C10" s="140" t="s">
        <v>280</v>
      </c>
      <c r="D10" s="142" t="s">
        <v>367</v>
      </c>
      <c r="E10" s="132">
        <v>51743040</v>
      </c>
      <c r="F10" s="133">
        <v>62566878.042199999</v>
      </c>
      <c r="G10" s="77"/>
    </row>
    <row r="11" spans="1:7" s="78" customFormat="1" ht="13.5" hidden="1" outlineLevel="1" x14ac:dyDescent="0.25">
      <c r="A11" s="138">
        <v>4</v>
      </c>
      <c r="B11" s="139" t="s">
        <v>279</v>
      </c>
      <c r="C11" s="140" t="s">
        <v>283</v>
      </c>
      <c r="D11" s="142" t="s">
        <v>350</v>
      </c>
      <c r="E11" s="132">
        <v>2328140</v>
      </c>
      <c r="F11" s="133">
        <v>2378933.4594000001</v>
      </c>
      <c r="G11" s="77"/>
    </row>
    <row r="12" spans="1:7" s="78" customFormat="1" ht="13.5" hidden="1" outlineLevel="1" x14ac:dyDescent="0.25">
      <c r="A12" s="138">
        <v>5</v>
      </c>
      <c r="B12" s="139" t="s">
        <v>279</v>
      </c>
      <c r="C12" s="140" t="s">
        <v>348</v>
      </c>
      <c r="D12" s="142" t="s">
        <v>349</v>
      </c>
      <c r="E12" s="132">
        <v>370500</v>
      </c>
      <c r="F12" s="133">
        <v>363379.13539999997</v>
      </c>
      <c r="G12" s="77"/>
    </row>
    <row r="13" spans="1:7" s="78" customFormat="1" ht="32.25" customHeight="1" collapsed="1" x14ac:dyDescent="0.25">
      <c r="A13" s="210" t="s">
        <v>285</v>
      </c>
      <c r="B13" s="211"/>
      <c r="C13" s="211"/>
      <c r="D13" s="211"/>
      <c r="E13" s="130">
        <f>+SUM(E14:E17)</f>
        <v>307875534</v>
      </c>
      <c r="F13" s="131">
        <f>+SUM(F14:F17)</f>
        <v>302162152.17590004</v>
      </c>
    </row>
    <row r="14" spans="1:7" s="78" customFormat="1" ht="13.5" hidden="1" outlineLevel="1" x14ac:dyDescent="0.25">
      <c r="A14" s="73">
        <v>1</v>
      </c>
      <c r="B14" s="74" t="s">
        <v>286</v>
      </c>
      <c r="C14" s="75" t="s">
        <v>288</v>
      </c>
      <c r="D14" s="76" t="s">
        <v>352</v>
      </c>
      <c r="E14" s="132">
        <v>53629429</v>
      </c>
      <c r="F14" s="133">
        <v>53969067.721000008</v>
      </c>
    </row>
    <row r="15" spans="1:7" s="78" customFormat="1" ht="13.5" hidden="1" outlineLevel="1" x14ac:dyDescent="0.25">
      <c r="A15" s="73">
        <v>2</v>
      </c>
      <c r="B15" s="74" t="s">
        <v>286</v>
      </c>
      <c r="C15" s="75" t="s">
        <v>288</v>
      </c>
      <c r="D15" s="76" t="s">
        <v>397</v>
      </c>
      <c r="E15" s="132">
        <v>107784190</v>
      </c>
      <c r="F15" s="133">
        <v>105688744.8057</v>
      </c>
    </row>
    <row r="16" spans="1:7" s="78" customFormat="1" ht="13.5" hidden="1" outlineLevel="1" x14ac:dyDescent="0.25">
      <c r="A16" s="73">
        <v>3</v>
      </c>
      <c r="B16" s="74" t="s">
        <v>286</v>
      </c>
      <c r="C16" s="75" t="s">
        <v>287</v>
      </c>
      <c r="D16" s="76" t="s">
        <v>398</v>
      </c>
      <c r="E16" s="132">
        <v>86618280</v>
      </c>
      <c r="F16" s="133">
        <v>83420251.980700001</v>
      </c>
    </row>
    <row r="17" spans="1:6" s="78" customFormat="1" ht="13.5" hidden="1" outlineLevel="1" x14ac:dyDescent="0.25">
      <c r="A17" s="73">
        <v>4</v>
      </c>
      <c r="B17" s="74" t="s">
        <v>286</v>
      </c>
      <c r="C17" s="75" t="s">
        <v>287</v>
      </c>
      <c r="D17" s="76" t="s">
        <v>351</v>
      </c>
      <c r="E17" s="132">
        <v>59843635</v>
      </c>
      <c r="F17" s="133">
        <v>59084087.668499999</v>
      </c>
    </row>
    <row r="18" spans="1:6" s="78" customFormat="1" ht="28.5" customHeight="1" collapsed="1" x14ac:dyDescent="0.25">
      <c r="A18" s="210" t="s">
        <v>289</v>
      </c>
      <c r="B18" s="211"/>
      <c r="C18" s="211"/>
      <c r="D18" s="211"/>
      <c r="E18" s="130">
        <f>+SUM(E19:E36)</f>
        <v>166576676</v>
      </c>
      <c r="F18" s="131">
        <f>+SUM(F19:F36)</f>
        <v>155105433.42280003</v>
      </c>
    </row>
    <row r="19" spans="1:6" s="78" customFormat="1" ht="13.5" hidden="1" outlineLevel="1" x14ac:dyDescent="0.25">
      <c r="A19" s="73">
        <v>1</v>
      </c>
      <c r="B19" s="74" t="s">
        <v>290</v>
      </c>
      <c r="C19" s="75">
        <v>52</v>
      </c>
      <c r="D19" s="79" t="s">
        <v>399</v>
      </c>
      <c r="E19" s="132">
        <v>14111138</v>
      </c>
      <c r="F19" s="133">
        <v>13114529.4957</v>
      </c>
    </row>
    <row r="20" spans="1:6" s="78" customFormat="1" ht="13.5" hidden="1" outlineLevel="1" x14ac:dyDescent="0.25">
      <c r="A20" s="73">
        <v>2</v>
      </c>
      <c r="B20" s="74" t="s">
        <v>290</v>
      </c>
      <c r="C20" s="75">
        <v>52</v>
      </c>
      <c r="D20" s="79" t="s">
        <v>400</v>
      </c>
      <c r="E20" s="132">
        <v>11091845</v>
      </c>
      <c r="F20" s="133">
        <v>10202879.2336</v>
      </c>
    </row>
    <row r="21" spans="1:6" s="78" customFormat="1" ht="13.5" hidden="1" outlineLevel="1" x14ac:dyDescent="0.25">
      <c r="A21" s="73">
        <v>3</v>
      </c>
      <c r="B21" s="74" t="s">
        <v>290</v>
      </c>
      <c r="C21" s="75">
        <v>52</v>
      </c>
      <c r="D21" s="79" t="s">
        <v>401</v>
      </c>
      <c r="E21" s="132">
        <v>17106524</v>
      </c>
      <c r="F21" s="133">
        <v>16060396.791999999</v>
      </c>
    </row>
    <row r="22" spans="1:6" s="78" customFormat="1" ht="13.5" hidden="1" outlineLevel="1" x14ac:dyDescent="0.25">
      <c r="A22" s="73">
        <v>4</v>
      </c>
      <c r="B22" s="74" t="s">
        <v>290</v>
      </c>
      <c r="C22" s="75">
        <v>52</v>
      </c>
      <c r="D22" s="76" t="s">
        <v>402</v>
      </c>
      <c r="E22" s="132">
        <v>10035064</v>
      </c>
      <c r="F22" s="133">
        <v>9254967.1610000003</v>
      </c>
    </row>
    <row r="23" spans="1:6" s="78" customFormat="1" ht="13.5" hidden="1" outlineLevel="1" x14ac:dyDescent="0.25">
      <c r="A23" s="73">
        <v>5</v>
      </c>
      <c r="B23" s="74" t="s">
        <v>290</v>
      </c>
      <c r="C23" s="75">
        <v>52</v>
      </c>
      <c r="D23" s="79" t="s">
        <v>428</v>
      </c>
      <c r="E23" s="132">
        <v>10035139</v>
      </c>
      <c r="F23" s="133">
        <v>9282726.7455000002</v>
      </c>
    </row>
    <row r="24" spans="1:6" s="78" customFormat="1" ht="13.5" hidden="1" outlineLevel="1" x14ac:dyDescent="0.25">
      <c r="A24" s="73">
        <v>6</v>
      </c>
      <c r="B24" s="74" t="s">
        <v>290</v>
      </c>
      <c r="C24" s="75">
        <v>52</v>
      </c>
      <c r="D24" s="79" t="s">
        <v>355</v>
      </c>
      <c r="E24" s="132">
        <v>3060960</v>
      </c>
      <c r="F24" s="133">
        <v>2982229.798</v>
      </c>
    </row>
    <row r="25" spans="1:6" s="78" customFormat="1" ht="13.5" hidden="1" outlineLevel="1" x14ac:dyDescent="0.25">
      <c r="A25" s="73">
        <v>7</v>
      </c>
      <c r="B25" s="74" t="s">
        <v>290</v>
      </c>
      <c r="C25" s="75">
        <v>52</v>
      </c>
      <c r="D25" s="79" t="s">
        <v>403</v>
      </c>
      <c r="E25" s="132">
        <v>3050643</v>
      </c>
      <c r="F25" s="133">
        <v>2887804.7884999998</v>
      </c>
    </row>
    <row r="26" spans="1:6" s="78" customFormat="1" ht="13.5" hidden="1" outlineLevel="1" x14ac:dyDescent="0.25">
      <c r="A26" s="73">
        <v>8</v>
      </c>
      <c r="B26" s="74" t="s">
        <v>290</v>
      </c>
      <c r="C26" s="75">
        <v>52</v>
      </c>
      <c r="D26" s="79" t="s">
        <v>404</v>
      </c>
      <c r="E26" s="132">
        <v>3032240</v>
      </c>
      <c r="F26" s="133">
        <v>2933029.6973000001</v>
      </c>
    </row>
    <row r="27" spans="1:6" s="78" customFormat="1" ht="13.5" hidden="1" outlineLevel="1" x14ac:dyDescent="0.25">
      <c r="A27" s="73">
        <v>9</v>
      </c>
      <c r="B27" s="74" t="s">
        <v>290</v>
      </c>
      <c r="C27" s="75">
        <v>52</v>
      </c>
      <c r="D27" s="79" t="s">
        <v>405</v>
      </c>
      <c r="E27" s="132">
        <v>6054242</v>
      </c>
      <c r="F27" s="133">
        <v>5846338.0539999995</v>
      </c>
    </row>
    <row r="28" spans="1:6" s="78" customFormat="1" ht="13.5" hidden="1" outlineLevel="1" x14ac:dyDescent="0.25">
      <c r="A28" s="73">
        <v>10</v>
      </c>
      <c r="B28" s="74" t="s">
        <v>290</v>
      </c>
      <c r="C28" s="75">
        <v>52</v>
      </c>
      <c r="D28" s="79" t="s">
        <v>406</v>
      </c>
      <c r="E28" s="132">
        <v>5101122</v>
      </c>
      <c r="F28" s="133">
        <v>4706551.9914999995</v>
      </c>
    </row>
    <row r="29" spans="1:6" s="78" customFormat="1" ht="13.5" hidden="1" outlineLevel="1" x14ac:dyDescent="0.25">
      <c r="A29" s="73">
        <v>11</v>
      </c>
      <c r="B29" s="74" t="s">
        <v>290</v>
      </c>
      <c r="C29" s="75">
        <v>52</v>
      </c>
      <c r="D29" s="79" t="s">
        <v>407</v>
      </c>
      <c r="E29" s="132">
        <v>15024006</v>
      </c>
      <c r="F29" s="133">
        <v>13873644.2601</v>
      </c>
    </row>
    <row r="30" spans="1:6" s="78" customFormat="1" ht="13.5" hidden="1" outlineLevel="1" x14ac:dyDescent="0.25">
      <c r="A30" s="73">
        <v>12</v>
      </c>
      <c r="B30" s="74" t="s">
        <v>290</v>
      </c>
      <c r="C30" s="75">
        <v>52</v>
      </c>
      <c r="D30" s="79" t="s">
        <v>408</v>
      </c>
      <c r="E30" s="132">
        <v>11023625</v>
      </c>
      <c r="F30" s="133">
        <v>10455243.9811</v>
      </c>
    </row>
    <row r="31" spans="1:6" s="78" customFormat="1" ht="13.5" hidden="1" outlineLevel="1" x14ac:dyDescent="0.25">
      <c r="A31" s="73">
        <v>13</v>
      </c>
      <c r="B31" s="74" t="s">
        <v>290</v>
      </c>
      <c r="C31" s="75">
        <v>52</v>
      </c>
      <c r="D31" s="79" t="s">
        <v>409</v>
      </c>
      <c r="E31" s="132">
        <v>14074056</v>
      </c>
      <c r="F31" s="133">
        <v>13090336.047799999</v>
      </c>
    </row>
    <row r="32" spans="1:6" s="78" customFormat="1" ht="13.5" hidden="1" outlineLevel="1" x14ac:dyDescent="0.25">
      <c r="A32" s="73">
        <v>14</v>
      </c>
      <c r="B32" s="74" t="s">
        <v>290</v>
      </c>
      <c r="C32" s="75">
        <v>52</v>
      </c>
      <c r="D32" s="79" t="s">
        <v>429</v>
      </c>
      <c r="E32" s="132">
        <v>11002000</v>
      </c>
      <c r="F32" s="133">
        <v>10189639.6042</v>
      </c>
    </row>
    <row r="33" spans="1:6" s="78" customFormat="1" ht="13.5" hidden="1" outlineLevel="1" x14ac:dyDescent="0.25">
      <c r="A33" s="73">
        <v>15</v>
      </c>
      <c r="B33" s="74" t="s">
        <v>290</v>
      </c>
      <c r="C33" s="75">
        <v>52</v>
      </c>
      <c r="D33" s="79" t="s">
        <v>344</v>
      </c>
      <c r="E33" s="132">
        <v>10006904</v>
      </c>
      <c r="F33" s="133">
        <v>9256840.4489999991</v>
      </c>
    </row>
    <row r="34" spans="1:6" s="78" customFormat="1" ht="27" hidden="1" customHeight="1" outlineLevel="1" x14ac:dyDescent="0.25">
      <c r="A34" s="73">
        <v>16</v>
      </c>
      <c r="B34" s="74" t="s">
        <v>290</v>
      </c>
      <c r="C34" s="75">
        <v>52</v>
      </c>
      <c r="D34" s="79" t="s">
        <v>441</v>
      </c>
      <c r="E34" s="132">
        <v>11853752</v>
      </c>
      <c r="F34" s="133">
        <v>10952543.283500001</v>
      </c>
    </row>
    <row r="35" spans="1:6" s="78" customFormat="1" ht="13.5" hidden="1" outlineLevel="1" x14ac:dyDescent="0.25">
      <c r="A35" s="73">
        <v>17</v>
      </c>
      <c r="B35" s="74" t="s">
        <v>290</v>
      </c>
      <c r="C35" s="75">
        <v>52</v>
      </c>
      <c r="D35" s="79" t="s">
        <v>442</v>
      </c>
      <c r="E35" s="132">
        <v>5912791</v>
      </c>
      <c r="F35" s="133">
        <v>5426245.4560000002</v>
      </c>
    </row>
    <row r="36" spans="1:6" s="78" customFormat="1" ht="13.5" hidden="1" outlineLevel="1" x14ac:dyDescent="0.25">
      <c r="A36" s="73">
        <v>18</v>
      </c>
      <c r="B36" s="74" t="s">
        <v>290</v>
      </c>
      <c r="C36" s="75">
        <v>52</v>
      </c>
      <c r="D36" s="79" t="s">
        <v>443</v>
      </c>
      <c r="E36" s="132">
        <v>5000625</v>
      </c>
      <c r="F36" s="133">
        <v>4589486.5839999998</v>
      </c>
    </row>
    <row r="37" spans="1:6" s="78" customFormat="1" ht="31.5" customHeight="1" collapsed="1" x14ac:dyDescent="0.25">
      <c r="A37" s="210" t="s">
        <v>291</v>
      </c>
      <c r="B37" s="211"/>
      <c r="C37" s="211"/>
      <c r="D37" s="211"/>
      <c r="E37" s="130">
        <f>+SUM(E38:E71)</f>
        <v>4261011</v>
      </c>
      <c r="F37" s="131">
        <f>+SUM(F38:F71)</f>
        <v>4427781.6159999995</v>
      </c>
    </row>
    <row r="38" spans="1:6" s="78" customFormat="1" ht="13.5" hidden="1" outlineLevel="1" x14ac:dyDescent="0.25">
      <c r="A38" s="73">
        <v>1</v>
      </c>
      <c r="B38" s="74" t="s">
        <v>292</v>
      </c>
      <c r="C38" s="75" t="s">
        <v>293</v>
      </c>
      <c r="D38" s="79" t="s">
        <v>385</v>
      </c>
      <c r="E38" s="132">
        <v>0</v>
      </c>
      <c r="F38" s="133">
        <v>249.739</v>
      </c>
    </row>
    <row r="39" spans="1:6" s="78" customFormat="1" ht="13.5" hidden="1" outlineLevel="1" x14ac:dyDescent="0.25">
      <c r="A39" s="73">
        <v>2</v>
      </c>
      <c r="B39" s="74" t="s">
        <v>292</v>
      </c>
      <c r="C39" s="75" t="s">
        <v>300</v>
      </c>
      <c r="D39" s="79" t="s">
        <v>388</v>
      </c>
      <c r="E39" s="132">
        <v>0</v>
      </c>
      <c r="F39" s="133">
        <v>40.496000000000002</v>
      </c>
    </row>
    <row r="40" spans="1:6" s="78" customFormat="1" ht="13.5" hidden="1" outlineLevel="1" x14ac:dyDescent="0.25">
      <c r="A40" s="73">
        <v>3</v>
      </c>
      <c r="B40" s="74" t="s">
        <v>292</v>
      </c>
      <c r="C40" s="75" t="s">
        <v>293</v>
      </c>
      <c r="D40" s="79" t="s">
        <v>389</v>
      </c>
      <c r="E40" s="132">
        <v>31184</v>
      </c>
      <c r="F40" s="133">
        <v>61552.720999999998</v>
      </c>
    </row>
    <row r="41" spans="1:6" s="78" customFormat="1" ht="13.5" hidden="1" outlineLevel="1" x14ac:dyDescent="0.25">
      <c r="A41" s="73">
        <v>4</v>
      </c>
      <c r="B41" s="74" t="s">
        <v>292</v>
      </c>
      <c r="C41" s="75" t="s">
        <v>294</v>
      </c>
      <c r="D41" s="79" t="s">
        <v>390</v>
      </c>
      <c r="E41" s="132">
        <v>89800</v>
      </c>
      <c r="F41" s="133">
        <v>248944.11300000001</v>
      </c>
    </row>
    <row r="42" spans="1:6" s="78" customFormat="1" ht="13.5" hidden="1" outlineLevel="1" x14ac:dyDescent="0.25">
      <c r="A42" s="73">
        <v>5</v>
      </c>
      <c r="B42" s="74" t="s">
        <v>292</v>
      </c>
      <c r="C42" s="75" t="s">
        <v>295</v>
      </c>
      <c r="D42" s="79" t="s">
        <v>391</v>
      </c>
      <c r="E42" s="132">
        <v>15998</v>
      </c>
      <c r="F42" s="133">
        <v>20138.826000000001</v>
      </c>
    </row>
    <row r="43" spans="1:6" s="78" customFormat="1" ht="13.5" hidden="1" outlineLevel="1" x14ac:dyDescent="0.25">
      <c r="A43" s="73">
        <v>6</v>
      </c>
      <c r="B43" s="74" t="s">
        <v>292</v>
      </c>
      <c r="C43" s="75" t="s">
        <v>300</v>
      </c>
      <c r="D43" s="79" t="s">
        <v>392</v>
      </c>
      <c r="E43" s="132">
        <v>42734</v>
      </c>
      <c r="F43" s="133">
        <v>42990.688999999998</v>
      </c>
    </row>
    <row r="44" spans="1:6" s="78" customFormat="1" ht="13.5" hidden="1" outlineLevel="1" x14ac:dyDescent="0.25">
      <c r="A44" s="73">
        <v>7</v>
      </c>
      <c r="B44" s="74" t="s">
        <v>292</v>
      </c>
      <c r="C44" s="75" t="s">
        <v>293</v>
      </c>
      <c r="D44" s="79" t="s">
        <v>393</v>
      </c>
      <c r="E44" s="132">
        <v>81094</v>
      </c>
      <c r="F44" s="133">
        <v>81689.481</v>
      </c>
    </row>
    <row r="45" spans="1:6" s="78" customFormat="1" ht="13.5" hidden="1" outlineLevel="1" x14ac:dyDescent="0.25">
      <c r="A45" s="73">
        <v>8</v>
      </c>
      <c r="B45" s="74" t="s">
        <v>292</v>
      </c>
      <c r="C45" s="75" t="s">
        <v>294</v>
      </c>
      <c r="D45" s="79" t="s">
        <v>394</v>
      </c>
      <c r="E45" s="132">
        <v>198679</v>
      </c>
      <c r="F45" s="133">
        <v>199342.95199999999</v>
      </c>
    </row>
    <row r="46" spans="1:6" s="78" customFormat="1" ht="13.5" hidden="1" outlineLevel="1" x14ac:dyDescent="0.25">
      <c r="A46" s="73">
        <v>9</v>
      </c>
      <c r="B46" s="74" t="s">
        <v>292</v>
      </c>
      <c r="C46" s="75" t="s">
        <v>295</v>
      </c>
      <c r="D46" s="79" t="s">
        <v>395</v>
      </c>
      <c r="E46" s="132">
        <v>63100</v>
      </c>
      <c r="F46" s="133">
        <v>63365.010999999999</v>
      </c>
    </row>
    <row r="47" spans="1:6" s="78" customFormat="1" ht="13.5" hidden="1" outlineLevel="1" x14ac:dyDescent="0.25">
      <c r="A47" s="73">
        <v>10</v>
      </c>
      <c r="B47" s="74" t="s">
        <v>292</v>
      </c>
      <c r="C47" s="75" t="s">
        <v>300</v>
      </c>
      <c r="D47" s="79" t="s">
        <v>396</v>
      </c>
      <c r="E47" s="132">
        <v>120488</v>
      </c>
      <c r="F47" s="133">
        <v>121219.58</v>
      </c>
    </row>
    <row r="48" spans="1:6" s="78" customFormat="1" ht="13.5" hidden="1" outlineLevel="1" x14ac:dyDescent="0.25">
      <c r="A48" s="73">
        <v>11</v>
      </c>
      <c r="B48" s="74" t="s">
        <v>292</v>
      </c>
      <c r="C48" s="75" t="s">
        <v>293</v>
      </c>
      <c r="D48" s="79" t="s">
        <v>410</v>
      </c>
      <c r="E48" s="132">
        <v>73738</v>
      </c>
      <c r="F48" s="133">
        <v>74045.240000000005</v>
      </c>
    </row>
    <row r="49" spans="1:6" s="78" customFormat="1" ht="13.5" hidden="1" outlineLevel="1" x14ac:dyDescent="0.25">
      <c r="A49" s="73">
        <v>12</v>
      </c>
      <c r="B49" s="125" t="s">
        <v>292</v>
      </c>
      <c r="C49" s="126" t="s">
        <v>294</v>
      </c>
      <c r="D49" s="127" t="s">
        <v>411</v>
      </c>
      <c r="E49" s="132">
        <v>148345</v>
      </c>
      <c r="F49" s="133">
        <v>149047.291</v>
      </c>
    </row>
    <row r="50" spans="1:6" s="78" customFormat="1" ht="13.5" hidden="1" outlineLevel="1" x14ac:dyDescent="0.25">
      <c r="A50" s="73">
        <v>13</v>
      </c>
      <c r="B50" s="125" t="s">
        <v>292</v>
      </c>
      <c r="C50" s="126" t="s">
        <v>295</v>
      </c>
      <c r="D50" s="127" t="s">
        <v>412</v>
      </c>
      <c r="E50" s="132">
        <v>34500</v>
      </c>
      <c r="F50" s="133">
        <v>34740.413</v>
      </c>
    </row>
    <row r="51" spans="1:6" s="78" customFormat="1" ht="13.5" hidden="1" outlineLevel="1" x14ac:dyDescent="0.25">
      <c r="A51" s="73">
        <v>14</v>
      </c>
      <c r="B51" s="125" t="s">
        <v>292</v>
      </c>
      <c r="C51" s="126" t="s">
        <v>300</v>
      </c>
      <c r="D51" s="127" t="s">
        <v>413</v>
      </c>
      <c r="E51" s="132">
        <v>328349</v>
      </c>
      <c r="F51" s="133">
        <v>329816.07</v>
      </c>
    </row>
    <row r="52" spans="1:6" s="78" customFormat="1" ht="13.5" hidden="1" outlineLevel="1" x14ac:dyDescent="0.25">
      <c r="A52" s="73">
        <v>15</v>
      </c>
      <c r="B52" s="125" t="s">
        <v>292</v>
      </c>
      <c r="C52" s="126" t="s">
        <v>293</v>
      </c>
      <c r="D52" s="127" t="s">
        <v>414</v>
      </c>
      <c r="E52" s="132">
        <v>191574</v>
      </c>
      <c r="F52" s="133">
        <v>193912.701</v>
      </c>
    </row>
    <row r="53" spans="1:6" s="78" customFormat="1" ht="13.5" hidden="1" outlineLevel="1" x14ac:dyDescent="0.25">
      <c r="A53" s="73">
        <v>16</v>
      </c>
      <c r="B53" s="125" t="s">
        <v>292</v>
      </c>
      <c r="C53" s="126" t="s">
        <v>294</v>
      </c>
      <c r="D53" s="127" t="s">
        <v>415</v>
      </c>
      <c r="E53" s="132">
        <v>166462</v>
      </c>
      <c r="F53" s="133">
        <v>166170.93</v>
      </c>
    </row>
    <row r="54" spans="1:6" s="78" customFormat="1" ht="13.5" hidden="1" outlineLevel="1" x14ac:dyDescent="0.25">
      <c r="A54" s="73">
        <v>17</v>
      </c>
      <c r="B54" s="125" t="s">
        <v>292</v>
      </c>
      <c r="C54" s="126" t="s">
        <v>295</v>
      </c>
      <c r="D54" s="127" t="s">
        <v>416</v>
      </c>
      <c r="E54" s="132">
        <v>28050</v>
      </c>
      <c r="F54" s="133">
        <v>28204.474999999999</v>
      </c>
    </row>
    <row r="55" spans="1:6" s="78" customFormat="1" ht="13.5" hidden="1" outlineLevel="1" x14ac:dyDescent="0.25">
      <c r="A55" s="73">
        <v>18</v>
      </c>
      <c r="B55" s="125" t="s">
        <v>292</v>
      </c>
      <c r="C55" s="126" t="s">
        <v>300</v>
      </c>
      <c r="D55" s="127" t="s">
        <v>417</v>
      </c>
      <c r="E55" s="132">
        <v>117929</v>
      </c>
      <c r="F55" s="133">
        <v>118711.394</v>
      </c>
    </row>
    <row r="56" spans="1:6" s="78" customFormat="1" ht="13.5" hidden="1" outlineLevel="1" x14ac:dyDescent="0.25">
      <c r="A56" s="73">
        <v>19</v>
      </c>
      <c r="B56" s="125" t="s">
        <v>292</v>
      </c>
      <c r="C56" s="126" t="s">
        <v>293</v>
      </c>
      <c r="D56" s="127" t="s">
        <v>430</v>
      </c>
      <c r="E56" s="177">
        <v>140696</v>
      </c>
      <c r="F56" s="178">
        <v>141505.71100000001</v>
      </c>
    </row>
    <row r="57" spans="1:6" s="78" customFormat="1" ht="13.5" hidden="1" outlineLevel="1" x14ac:dyDescent="0.25">
      <c r="A57" s="73">
        <v>20</v>
      </c>
      <c r="B57" s="125" t="s">
        <v>292</v>
      </c>
      <c r="C57" s="126" t="s">
        <v>294</v>
      </c>
      <c r="D57" s="127" t="s">
        <v>431</v>
      </c>
      <c r="E57" s="177">
        <v>188397</v>
      </c>
      <c r="F57" s="178">
        <v>189751.34700000001</v>
      </c>
    </row>
    <row r="58" spans="1:6" s="78" customFormat="1" ht="13.5" hidden="1" outlineLevel="1" x14ac:dyDescent="0.25">
      <c r="A58" s="73">
        <v>21</v>
      </c>
      <c r="B58" s="125" t="s">
        <v>292</v>
      </c>
      <c r="C58" s="126" t="s">
        <v>295</v>
      </c>
      <c r="D58" s="127" t="s">
        <v>432</v>
      </c>
      <c r="E58" s="177">
        <v>154808</v>
      </c>
      <c r="F58" s="178">
        <v>155630.09099999999</v>
      </c>
    </row>
    <row r="59" spans="1:6" s="78" customFormat="1" ht="13.5" hidden="1" outlineLevel="1" x14ac:dyDescent="0.25">
      <c r="A59" s="73">
        <v>22</v>
      </c>
      <c r="B59" s="125" t="s">
        <v>292</v>
      </c>
      <c r="C59" s="126" t="s">
        <v>300</v>
      </c>
      <c r="D59" s="127" t="s">
        <v>433</v>
      </c>
      <c r="E59" s="177">
        <v>169127</v>
      </c>
      <c r="F59" s="178">
        <v>170136.92600000001</v>
      </c>
    </row>
    <row r="60" spans="1:6" s="78" customFormat="1" ht="13.5" hidden="1" outlineLevel="1" x14ac:dyDescent="0.25">
      <c r="A60" s="73">
        <v>23</v>
      </c>
      <c r="B60" s="125" t="s">
        <v>292</v>
      </c>
      <c r="C60" s="126" t="s">
        <v>293</v>
      </c>
      <c r="D60" s="127" t="s">
        <v>434</v>
      </c>
      <c r="E60" s="177">
        <v>90048</v>
      </c>
      <c r="F60" s="178">
        <v>90580.782999999996</v>
      </c>
    </row>
    <row r="61" spans="1:6" s="78" customFormat="1" ht="29.25" hidden="1" customHeight="1" outlineLevel="1" x14ac:dyDescent="0.25">
      <c r="A61" s="73">
        <v>24</v>
      </c>
      <c r="B61" s="125" t="s">
        <v>292</v>
      </c>
      <c r="C61" s="126" t="s">
        <v>294</v>
      </c>
      <c r="D61" s="127" t="s">
        <v>435</v>
      </c>
      <c r="E61" s="177">
        <v>310470</v>
      </c>
      <c r="F61" s="178">
        <v>312162.01699999999</v>
      </c>
    </row>
    <row r="62" spans="1:6" s="78" customFormat="1" ht="13.5" hidden="1" outlineLevel="1" x14ac:dyDescent="0.25">
      <c r="A62" s="73">
        <v>25</v>
      </c>
      <c r="B62" s="125" t="s">
        <v>292</v>
      </c>
      <c r="C62" s="126" t="s">
        <v>295</v>
      </c>
      <c r="D62" s="127" t="s">
        <v>436</v>
      </c>
      <c r="E62" s="177">
        <v>62933</v>
      </c>
      <c r="F62" s="178">
        <v>63155.648999999998</v>
      </c>
    </row>
    <row r="63" spans="1:6" s="78" customFormat="1" ht="13.5" hidden="1" outlineLevel="1" x14ac:dyDescent="0.25">
      <c r="A63" s="73">
        <v>26</v>
      </c>
      <c r="B63" s="125" t="s">
        <v>292</v>
      </c>
      <c r="C63" s="126" t="s">
        <v>300</v>
      </c>
      <c r="D63" s="127" t="s">
        <v>437</v>
      </c>
      <c r="E63" s="177">
        <v>340624</v>
      </c>
      <c r="F63" s="178">
        <v>342314.84899999999</v>
      </c>
    </row>
    <row r="64" spans="1:6" s="78" customFormat="1" ht="13.5" hidden="1" outlineLevel="1" x14ac:dyDescent="0.25">
      <c r="A64" s="73">
        <v>27</v>
      </c>
      <c r="B64" s="125" t="s">
        <v>292</v>
      </c>
      <c r="C64" s="126" t="s">
        <v>293</v>
      </c>
      <c r="D64" s="127" t="s">
        <v>444</v>
      </c>
      <c r="E64" s="177">
        <v>226090</v>
      </c>
      <c r="F64" s="178">
        <v>227762.625</v>
      </c>
    </row>
    <row r="65" spans="1:84" s="78" customFormat="1" ht="13.5" hidden="1" outlineLevel="1" x14ac:dyDescent="0.25">
      <c r="A65" s="73">
        <v>28</v>
      </c>
      <c r="B65" s="125" t="s">
        <v>292</v>
      </c>
      <c r="C65" s="126" t="s">
        <v>294</v>
      </c>
      <c r="D65" s="127" t="s">
        <v>445</v>
      </c>
      <c r="E65" s="177">
        <v>122689</v>
      </c>
      <c r="F65" s="178">
        <v>123186.338</v>
      </c>
    </row>
    <row r="66" spans="1:84" s="78" customFormat="1" ht="30.4" hidden="1" customHeight="1" outlineLevel="1" x14ac:dyDescent="0.25">
      <c r="A66" s="73">
        <v>29</v>
      </c>
      <c r="B66" s="125" t="s">
        <v>292</v>
      </c>
      <c r="C66" s="126" t="s">
        <v>295</v>
      </c>
      <c r="D66" s="127" t="s">
        <v>446</v>
      </c>
      <c r="E66" s="177">
        <v>89960</v>
      </c>
      <c r="F66" s="178">
        <v>90548.28</v>
      </c>
    </row>
    <row r="67" spans="1:84" s="72" customFormat="1" ht="13.5" hidden="1" outlineLevel="1" x14ac:dyDescent="0.25">
      <c r="A67" s="73">
        <v>30</v>
      </c>
      <c r="B67" s="125" t="s">
        <v>292</v>
      </c>
      <c r="C67" s="126" t="s">
        <v>300</v>
      </c>
      <c r="D67" s="127" t="s">
        <v>447</v>
      </c>
      <c r="E67" s="177">
        <v>136849</v>
      </c>
      <c r="F67" s="178">
        <v>137527.83100000001</v>
      </c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8"/>
      <c r="CA67" s="78"/>
      <c r="CB67" s="78"/>
      <c r="CC67" s="78"/>
    </row>
    <row r="68" spans="1:84" s="72" customFormat="1" ht="13.5" hidden="1" outlineLevel="1" x14ac:dyDescent="0.25">
      <c r="A68" s="73">
        <v>31</v>
      </c>
      <c r="B68" s="125" t="s">
        <v>292</v>
      </c>
      <c r="C68" s="126" t="s">
        <v>293</v>
      </c>
      <c r="D68" s="127" t="s">
        <v>448</v>
      </c>
      <c r="E68" s="177">
        <v>32924</v>
      </c>
      <c r="F68" s="178">
        <v>29950.796999999999</v>
      </c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8"/>
      <c r="CA68" s="78"/>
      <c r="CB68" s="78"/>
      <c r="CC68" s="78"/>
    </row>
    <row r="69" spans="1:84" s="72" customFormat="1" ht="13.5" hidden="1" outlineLevel="1" x14ac:dyDescent="0.25">
      <c r="A69" s="73">
        <v>32</v>
      </c>
      <c r="B69" s="125" t="s">
        <v>292</v>
      </c>
      <c r="C69" s="126" t="s">
        <v>294</v>
      </c>
      <c r="D69" s="127" t="s">
        <v>449</v>
      </c>
      <c r="E69" s="177">
        <v>315423</v>
      </c>
      <c r="F69" s="178">
        <v>287378.712</v>
      </c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8"/>
      <c r="CA69" s="78"/>
      <c r="CB69" s="78"/>
      <c r="CC69" s="78"/>
    </row>
    <row r="70" spans="1:84" s="72" customFormat="1" ht="13.5" hidden="1" outlineLevel="1" x14ac:dyDescent="0.25">
      <c r="A70" s="73">
        <v>33</v>
      </c>
      <c r="B70" s="125" t="s">
        <v>292</v>
      </c>
      <c r="C70" s="126" t="s">
        <v>295</v>
      </c>
      <c r="D70" s="127" t="s">
        <v>450</v>
      </c>
      <c r="E70" s="177">
        <v>36079</v>
      </c>
      <c r="F70" s="178">
        <v>22152.585999999999</v>
      </c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8"/>
      <c r="CA70" s="78"/>
      <c r="CB70" s="78"/>
      <c r="CC70" s="78"/>
    </row>
    <row r="71" spans="1:84" s="72" customFormat="1" ht="13.5" hidden="1" outlineLevel="1" x14ac:dyDescent="0.25">
      <c r="A71" s="73">
        <v>34</v>
      </c>
      <c r="B71" s="125" t="s">
        <v>292</v>
      </c>
      <c r="C71" s="126" t="s">
        <v>300</v>
      </c>
      <c r="D71" s="127" t="s">
        <v>451</v>
      </c>
      <c r="E71" s="177">
        <v>111870</v>
      </c>
      <c r="F71" s="178">
        <v>109854.952</v>
      </c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8"/>
      <c r="CA71" s="78"/>
      <c r="CB71" s="78"/>
      <c r="CC71" s="78"/>
    </row>
    <row r="72" spans="1:84" s="72" customFormat="1" ht="31.5" customHeight="1" collapsed="1" thickBot="1" x14ac:dyDescent="0.3">
      <c r="A72" s="212" t="s">
        <v>0</v>
      </c>
      <c r="B72" s="213"/>
      <c r="C72" s="213"/>
      <c r="D72" s="213"/>
      <c r="E72" s="58">
        <f>+E7+E13+E18+E37</f>
        <v>679357611</v>
      </c>
      <c r="F72" s="59">
        <f>+F7+F13+F18+F37</f>
        <v>654200167.53310013</v>
      </c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</row>
    <row r="73" spans="1:84" s="72" customFormat="1" ht="13.5" x14ac:dyDescent="0.25">
      <c r="B73" s="80"/>
      <c r="D73" s="81"/>
      <c r="E73" s="62"/>
      <c r="F73" s="62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</row>
    <row r="74" spans="1:84" s="72" customFormat="1" ht="57.75" customHeight="1" x14ac:dyDescent="0.25">
      <c r="A74" s="209" t="s">
        <v>453</v>
      </c>
      <c r="B74" s="209"/>
      <c r="C74" s="209"/>
      <c r="D74" s="209"/>
      <c r="E74" s="209"/>
      <c r="F74" s="209"/>
      <c r="G74" s="209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</row>
    <row r="75" spans="1:84" s="72" customFormat="1" ht="13.5" x14ac:dyDescent="0.25">
      <c r="B75" s="80"/>
      <c r="D75" s="81"/>
      <c r="E75" s="62"/>
      <c r="F75" s="62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</row>
    <row r="76" spans="1:84" s="72" customFormat="1" ht="13.5" x14ac:dyDescent="0.25">
      <c r="B76" s="80"/>
      <c r="D76" s="81"/>
      <c r="E76" s="62"/>
      <c r="F76" s="62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</row>
    <row r="77" spans="1:84" s="72" customFormat="1" ht="13.5" x14ac:dyDescent="0.25">
      <c r="B77" s="80"/>
      <c r="D77" s="81"/>
      <c r="E77" s="62"/>
      <c r="F77" s="62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</row>
    <row r="78" spans="1:84" s="88" customFormat="1" x14ac:dyDescent="0.25">
      <c r="A78" s="72"/>
      <c r="B78" s="80"/>
      <c r="C78" s="82"/>
      <c r="D78" s="81"/>
      <c r="E78" s="62"/>
      <c r="F78" s="62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</row>
    <row r="79" spans="1:84" s="88" customFormat="1" x14ac:dyDescent="0.25">
      <c r="A79" s="72"/>
      <c r="B79" s="80"/>
      <c r="C79" s="82"/>
      <c r="D79" s="81"/>
      <c r="E79" s="62"/>
      <c r="F79" s="62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</row>
    <row r="80" spans="1:84" s="88" customFormat="1" x14ac:dyDescent="0.25">
      <c r="A80" s="72"/>
      <c r="B80" s="80"/>
      <c r="C80" s="82"/>
      <c r="D80" s="81"/>
      <c r="E80" s="37"/>
      <c r="F80" s="83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</row>
    <row r="81" spans="1:84" s="88" customFormat="1" x14ac:dyDescent="0.25">
      <c r="A81" s="72"/>
      <c r="B81" s="80"/>
      <c r="C81" s="82"/>
      <c r="D81" s="81"/>
      <c r="E81" s="37"/>
      <c r="F81" s="83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5"/>
      <c r="CA81" s="65"/>
      <c r="CB81" s="65"/>
      <c r="CC81" s="65"/>
      <c r="CD81" s="65"/>
      <c r="CE81" s="65"/>
      <c r="CF81" s="65"/>
    </row>
    <row r="82" spans="1:84" s="88" customFormat="1" x14ac:dyDescent="0.25">
      <c r="A82" s="72"/>
      <c r="B82" s="80"/>
      <c r="C82" s="82"/>
      <c r="D82" s="81"/>
      <c r="E82" s="37"/>
      <c r="F82" s="83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5"/>
      <c r="CA82" s="65"/>
      <c r="CB82" s="65"/>
      <c r="CC82" s="65"/>
      <c r="CD82" s="65"/>
      <c r="CE82" s="65"/>
      <c r="CF82" s="65"/>
    </row>
    <row r="83" spans="1:84" s="88" customFormat="1" x14ac:dyDescent="0.25">
      <c r="A83" s="72"/>
      <c r="B83" s="80"/>
      <c r="C83" s="82"/>
      <c r="D83" s="81"/>
      <c r="E83" s="37"/>
      <c r="F83" s="83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5"/>
      <c r="BU83" s="65"/>
      <c r="BV83" s="65"/>
      <c r="BW83" s="65"/>
      <c r="BX83" s="65"/>
      <c r="BY83" s="65"/>
      <c r="BZ83" s="65"/>
      <c r="CA83" s="65"/>
      <c r="CB83" s="65"/>
      <c r="CC83" s="65"/>
      <c r="CD83" s="65"/>
      <c r="CE83" s="65"/>
      <c r="CF83" s="65"/>
    </row>
    <row r="84" spans="1:84" s="88" customFormat="1" x14ac:dyDescent="0.25">
      <c r="B84" s="84"/>
      <c r="C84" s="85"/>
      <c r="D84" s="86"/>
      <c r="E84" s="69"/>
      <c r="F84" s="87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  <c r="BH84" s="65"/>
      <c r="BI84" s="65"/>
      <c r="BJ84" s="65"/>
      <c r="BK84" s="65"/>
      <c r="BL84" s="65"/>
      <c r="BM84" s="65"/>
      <c r="BN84" s="65"/>
      <c r="BO84" s="65"/>
      <c r="BP84" s="65"/>
      <c r="BQ84" s="65"/>
      <c r="BR84" s="65"/>
      <c r="BS84" s="65"/>
      <c r="BT84" s="65"/>
      <c r="BU84" s="65"/>
      <c r="BV84" s="65"/>
      <c r="BW84" s="65"/>
      <c r="BX84" s="65"/>
      <c r="BY84" s="65"/>
      <c r="BZ84" s="65"/>
      <c r="CA84" s="65"/>
      <c r="CB84" s="65"/>
      <c r="CC84" s="65"/>
      <c r="CD84" s="65"/>
      <c r="CE84" s="65"/>
      <c r="CF84" s="65"/>
    </row>
    <row r="85" spans="1:84" s="88" customFormat="1" x14ac:dyDescent="0.25">
      <c r="B85" s="84"/>
      <c r="C85" s="85"/>
      <c r="D85" s="86"/>
      <c r="E85" s="69"/>
      <c r="F85" s="87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  <c r="BH85" s="65"/>
      <c r="BI85" s="65"/>
      <c r="BJ85" s="65"/>
      <c r="BK85" s="65"/>
      <c r="BL85" s="65"/>
      <c r="BM85" s="65"/>
      <c r="BN85" s="65"/>
      <c r="BO85" s="65"/>
      <c r="BP85" s="65"/>
      <c r="BQ85" s="65"/>
      <c r="BR85" s="65"/>
      <c r="BS85" s="65"/>
      <c r="BT85" s="65"/>
      <c r="BU85" s="65"/>
      <c r="BV85" s="65"/>
      <c r="BW85" s="65"/>
      <c r="BX85" s="65"/>
      <c r="BY85" s="65"/>
      <c r="BZ85" s="65"/>
      <c r="CA85" s="65"/>
      <c r="CB85" s="65"/>
      <c r="CC85" s="65"/>
      <c r="CD85" s="65"/>
      <c r="CE85" s="65"/>
      <c r="CF85" s="65"/>
    </row>
    <row r="86" spans="1:84" s="88" customFormat="1" x14ac:dyDescent="0.25">
      <c r="B86" s="84"/>
      <c r="C86" s="85"/>
      <c r="D86" s="86"/>
      <c r="E86" s="69"/>
      <c r="F86" s="87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5"/>
      <c r="BR86" s="65"/>
      <c r="BS86" s="65"/>
      <c r="BT86" s="65"/>
      <c r="BU86" s="65"/>
      <c r="BV86" s="65"/>
      <c r="BW86" s="65"/>
      <c r="BX86" s="65"/>
      <c r="BY86" s="65"/>
      <c r="BZ86" s="65"/>
      <c r="CA86" s="65"/>
      <c r="CB86" s="65"/>
      <c r="CC86" s="65"/>
      <c r="CD86" s="65"/>
      <c r="CE86" s="65"/>
      <c r="CF86" s="65"/>
    </row>
    <row r="87" spans="1:84" s="88" customFormat="1" x14ac:dyDescent="0.25">
      <c r="B87" s="84"/>
      <c r="C87" s="85"/>
      <c r="D87" s="86"/>
      <c r="E87" s="69"/>
      <c r="F87" s="87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  <c r="BV87" s="65"/>
      <c r="BW87" s="65"/>
      <c r="BX87" s="65"/>
      <c r="BY87" s="65"/>
      <c r="BZ87" s="65"/>
      <c r="CA87" s="65"/>
      <c r="CB87" s="65"/>
      <c r="CC87" s="65"/>
      <c r="CD87" s="65"/>
      <c r="CE87" s="65"/>
      <c r="CF87" s="65"/>
    </row>
    <row r="88" spans="1:84" s="88" customFormat="1" x14ac:dyDescent="0.25">
      <c r="B88" s="84"/>
      <c r="C88" s="85"/>
      <c r="D88" s="86"/>
      <c r="E88" s="69"/>
      <c r="F88" s="87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  <c r="BU88" s="65"/>
      <c r="BV88" s="65"/>
      <c r="BW88" s="65"/>
      <c r="BX88" s="65"/>
      <c r="BY88" s="65"/>
      <c r="BZ88" s="65"/>
      <c r="CA88" s="65"/>
      <c r="CB88" s="65"/>
      <c r="CC88" s="65"/>
      <c r="CD88" s="65"/>
      <c r="CE88" s="65"/>
      <c r="CF88" s="65"/>
    </row>
    <row r="89" spans="1:84" s="88" customFormat="1" x14ac:dyDescent="0.25">
      <c r="B89" s="84"/>
      <c r="C89" s="85"/>
      <c r="D89" s="86"/>
      <c r="E89" s="69"/>
      <c r="F89" s="87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  <c r="BV89" s="65"/>
      <c r="BW89" s="65"/>
      <c r="BX89" s="65"/>
      <c r="BY89" s="65"/>
      <c r="BZ89" s="65"/>
      <c r="CA89" s="65"/>
      <c r="CB89" s="65"/>
      <c r="CC89" s="65"/>
      <c r="CD89" s="65"/>
      <c r="CE89" s="65"/>
      <c r="CF89" s="65"/>
    </row>
    <row r="90" spans="1:84" s="88" customFormat="1" x14ac:dyDescent="0.25">
      <c r="B90" s="84"/>
      <c r="C90" s="85"/>
      <c r="D90" s="86"/>
      <c r="E90" s="69"/>
      <c r="F90" s="87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/>
      <c r="BX90" s="65"/>
      <c r="BY90" s="65"/>
      <c r="BZ90" s="65"/>
      <c r="CA90" s="65"/>
      <c r="CB90" s="65"/>
      <c r="CC90" s="65"/>
      <c r="CD90" s="65"/>
      <c r="CE90" s="65"/>
      <c r="CF90" s="65"/>
    </row>
    <row r="91" spans="1:84" s="88" customFormat="1" x14ac:dyDescent="0.25">
      <c r="B91" s="84"/>
      <c r="C91" s="85"/>
      <c r="D91" s="86"/>
      <c r="E91" s="69"/>
      <c r="F91" s="87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</row>
    <row r="92" spans="1:84" s="88" customFormat="1" x14ac:dyDescent="0.25">
      <c r="B92" s="84"/>
      <c r="C92" s="85"/>
      <c r="D92" s="86"/>
      <c r="E92" s="69"/>
      <c r="F92" s="87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</row>
    <row r="93" spans="1:84" s="88" customFormat="1" x14ac:dyDescent="0.25">
      <c r="B93" s="84"/>
      <c r="C93" s="85"/>
      <c r="D93" s="86"/>
      <c r="E93" s="69"/>
      <c r="F93" s="87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</row>
    <row r="94" spans="1:84" s="88" customFormat="1" x14ac:dyDescent="0.25">
      <c r="B94" s="84"/>
      <c r="C94" s="85"/>
      <c r="D94" s="86"/>
      <c r="E94" s="69"/>
      <c r="F94" s="87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  <c r="BH94" s="65"/>
      <c r="BI94" s="65"/>
      <c r="BJ94" s="65"/>
      <c r="BK94" s="65"/>
      <c r="BL94" s="65"/>
      <c r="BM94" s="65"/>
      <c r="BN94" s="65"/>
      <c r="BO94" s="65"/>
      <c r="BP94" s="65"/>
      <c r="BQ94" s="65"/>
      <c r="BR94" s="65"/>
      <c r="BS94" s="65"/>
      <c r="BT94" s="65"/>
      <c r="BU94" s="65"/>
      <c r="BV94" s="65"/>
      <c r="BW94" s="65"/>
      <c r="BX94" s="65"/>
      <c r="BY94" s="65"/>
      <c r="BZ94" s="65"/>
      <c r="CA94" s="65"/>
      <c r="CB94" s="65"/>
      <c r="CC94" s="65"/>
      <c r="CD94" s="65"/>
      <c r="CE94" s="65"/>
      <c r="CF94" s="65"/>
    </row>
    <row r="95" spans="1:84" s="88" customFormat="1" x14ac:dyDescent="0.25">
      <c r="B95" s="84"/>
      <c r="C95" s="85"/>
      <c r="D95" s="86"/>
      <c r="E95" s="69"/>
      <c r="F95" s="87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5"/>
      <c r="BG95" s="65"/>
      <c r="BH95" s="65"/>
      <c r="BI95" s="65"/>
      <c r="BJ95" s="65"/>
      <c r="BK95" s="65"/>
      <c r="BL95" s="65"/>
      <c r="BM95" s="65"/>
      <c r="BN95" s="65"/>
      <c r="BO95" s="65"/>
      <c r="BP95" s="65"/>
      <c r="BQ95" s="65"/>
      <c r="BR95" s="65"/>
      <c r="BS95" s="65"/>
      <c r="BT95" s="65"/>
      <c r="BU95" s="65"/>
      <c r="BV95" s="65"/>
      <c r="BW95" s="65"/>
      <c r="BX95" s="65"/>
      <c r="BY95" s="65"/>
      <c r="BZ95" s="65"/>
      <c r="CA95" s="65"/>
      <c r="CB95" s="65"/>
      <c r="CC95" s="65"/>
      <c r="CD95" s="65"/>
      <c r="CE95" s="65"/>
      <c r="CF95" s="65"/>
    </row>
    <row r="96" spans="1:84" s="88" customFormat="1" x14ac:dyDescent="0.25">
      <c r="B96" s="84"/>
      <c r="C96" s="85"/>
      <c r="D96" s="86"/>
      <c r="E96" s="69"/>
      <c r="F96" s="87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  <c r="BE96" s="65"/>
      <c r="BF96" s="65"/>
      <c r="BG96" s="65"/>
      <c r="BH96" s="65"/>
      <c r="BI96" s="65"/>
      <c r="BJ96" s="65"/>
      <c r="BK96" s="65"/>
      <c r="BL96" s="65"/>
      <c r="BM96" s="65"/>
      <c r="BN96" s="65"/>
      <c r="BO96" s="65"/>
      <c r="BP96" s="65"/>
      <c r="BQ96" s="65"/>
      <c r="BR96" s="65"/>
      <c r="BS96" s="65"/>
      <c r="BT96" s="65"/>
      <c r="BU96" s="65"/>
      <c r="BV96" s="65"/>
      <c r="BW96" s="65"/>
      <c r="BX96" s="65"/>
      <c r="BY96" s="65"/>
      <c r="BZ96" s="65"/>
      <c r="CA96" s="65"/>
      <c r="CB96" s="65"/>
      <c r="CC96" s="65"/>
      <c r="CD96" s="65"/>
      <c r="CE96" s="65"/>
      <c r="CF96" s="65"/>
    </row>
    <row r="97" spans="2:84" s="88" customFormat="1" x14ac:dyDescent="0.25">
      <c r="B97" s="84"/>
      <c r="C97" s="85"/>
      <c r="D97" s="86"/>
      <c r="E97" s="69"/>
      <c r="F97" s="87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65"/>
      <c r="BD97" s="65"/>
      <c r="BE97" s="65"/>
      <c r="BF97" s="65"/>
      <c r="BG97" s="65"/>
      <c r="BH97" s="65"/>
      <c r="BI97" s="65"/>
      <c r="BJ97" s="65"/>
      <c r="BK97" s="65"/>
      <c r="BL97" s="65"/>
      <c r="BM97" s="65"/>
      <c r="BN97" s="65"/>
      <c r="BO97" s="65"/>
      <c r="BP97" s="65"/>
      <c r="BQ97" s="65"/>
      <c r="BR97" s="65"/>
      <c r="BS97" s="65"/>
      <c r="BT97" s="65"/>
      <c r="BU97" s="65"/>
      <c r="BV97" s="65"/>
      <c r="BW97" s="65"/>
      <c r="BX97" s="65"/>
      <c r="BY97" s="65"/>
      <c r="BZ97" s="65"/>
      <c r="CA97" s="65"/>
      <c r="CB97" s="65"/>
      <c r="CC97" s="65"/>
      <c r="CD97" s="65"/>
      <c r="CE97" s="65"/>
      <c r="CF97" s="65"/>
    </row>
    <row r="98" spans="2:84" s="88" customFormat="1" x14ac:dyDescent="0.25">
      <c r="B98" s="84"/>
      <c r="C98" s="85"/>
      <c r="D98" s="86"/>
      <c r="E98" s="69"/>
      <c r="F98" s="87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  <c r="BB98" s="65"/>
      <c r="BC98" s="65"/>
      <c r="BD98" s="65"/>
      <c r="BE98" s="65"/>
      <c r="BF98" s="65"/>
      <c r="BG98" s="65"/>
      <c r="BH98" s="65"/>
      <c r="BI98" s="65"/>
      <c r="BJ98" s="65"/>
      <c r="BK98" s="65"/>
      <c r="BL98" s="65"/>
      <c r="BM98" s="65"/>
      <c r="BN98" s="65"/>
      <c r="BO98" s="65"/>
      <c r="BP98" s="65"/>
      <c r="BQ98" s="65"/>
      <c r="BR98" s="65"/>
      <c r="BS98" s="65"/>
      <c r="BT98" s="65"/>
      <c r="BU98" s="65"/>
      <c r="BV98" s="65"/>
      <c r="BW98" s="65"/>
      <c r="BX98" s="65"/>
      <c r="BY98" s="65"/>
      <c r="BZ98" s="65"/>
      <c r="CA98" s="65"/>
      <c r="CB98" s="65"/>
      <c r="CC98" s="65"/>
      <c r="CD98" s="65"/>
      <c r="CE98" s="65"/>
      <c r="CF98" s="65"/>
    </row>
    <row r="99" spans="2:84" s="88" customFormat="1" x14ac:dyDescent="0.25">
      <c r="B99" s="84"/>
      <c r="C99" s="85"/>
      <c r="D99" s="86"/>
      <c r="E99" s="69"/>
      <c r="F99" s="87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5"/>
      <c r="BH99" s="65"/>
      <c r="BI99" s="65"/>
      <c r="BJ99" s="65"/>
      <c r="BK99" s="65"/>
      <c r="BL99" s="65"/>
      <c r="BM99" s="65"/>
      <c r="BN99" s="65"/>
      <c r="BO99" s="65"/>
      <c r="BP99" s="65"/>
      <c r="BQ99" s="65"/>
      <c r="BR99" s="65"/>
      <c r="BS99" s="65"/>
      <c r="BT99" s="65"/>
      <c r="BU99" s="65"/>
      <c r="BV99" s="65"/>
      <c r="BW99" s="65"/>
      <c r="BX99" s="65"/>
      <c r="BY99" s="65"/>
      <c r="BZ99" s="65"/>
      <c r="CA99" s="65"/>
      <c r="CB99" s="65"/>
      <c r="CC99" s="65"/>
      <c r="CD99" s="65"/>
      <c r="CE99" s="65"/>
      <c r="CF99" s="65"/>
    </row>
    <row r="100" spans="2:84" s="88" customFormat="1" x14ac:dyDescent="0.25">
      <c r="B100" s="84"/>
      <c r="C100" s="85"/>
      <c r="D100" s="86"/>
      <c r="E100" s="69"/>
      <c r="F100" s="87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  <c r="BC100" s="65"/>
      <c r="BD100" s="65"/>
      <c r="BE100" s="65"/>
      <c r="BF100" s="65"/>
      <c r="BG100" s="65"/>
      <c r="BH100" s="65"/>
      <c r="BI100" s="65"/>
      <c r="BJ100" s="65"/>
      <c r="BK100" s="65"/>
      <c r="BL100" s="65"/>
      <c r="BM100" s="65"/>
      <c r="BN100" s="65"/>
      <c r="BO100" s="65"/>
      <c r="BP100" s="65"/>
      <c r="BQ100" s="65"/>
      <c r="BR100" s="65"/>
      <c r="BS100" s="65"/>
      <c r="BT100" s="65"/>
      <c r="BU100" s="65"/>
      <c r="BV100" s="65"/>
      <c r="BW100" s="65"/>
      <c r="BX100" s="65"/>
      <c r="BY100" s="65"/>
      <c r="BZ100" s="65"/>
      <c r="CA100" s="65"/>
      <c r="CB100" s="65"/>
      <c r="CC100" s="65"/>
      <c r="CD100" s="65"/>
      <c r="CE100" s="65"/>
      <c r="CF100" s="65"/>
    </row>
    <row r="101" spans="2:84" s="88" customFormat="1" x14ac:dyDescent="0.25">
      <c r="B101" s="84"/>
      <c r="C101" s="85"/>
      <c r="D101" s="86"/>
      <c r="E101" s="69"/>
      <c r="F101" s="87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5"/>
      <c r="BC101" s="65"/>
      <c r="BD101" s="65"/>
      <c r="BE101" s="65"/>
      <c r="BF101" s="65"/>
      <c r="BG101" s="65"/>
      <c r="BH101" s="65"/>
      <c r="BI101" s="65"/>
      <c r="BJ101" s="65"/>
      <c r="BK101" s="65"/>
      <c r="BL101" s="65"/>
      <c r="BM101" s="65"/>
      <c r="BN101" s="65"/>
      <c r="BO101" s="65"/>
      <c r="BP101" s="65"/>
      <c r="BQ101" s="65"/>
      <c r="BR101" s="65"/>
      <c r="BS101" s="65"/>
      <c r="BT101" s="65"/>
      <c r="BU101" s="65"/>
      <c r="BV101" s="65"/>
      <c r="BW101" s="65"/>
      <c r="BX101" s="65"/>
      <c r="BY101" s="65"/>
      <c r="BZ101" s="65"/>
      <c r="CA101" s="65"/>
      <c r="CB101" s="65"/>
      <c r="CC101" s="65"/>
      <c r="CD101" s="65"/>
      <c r="CE101" s="65"/>
      <c r="CF101" s="65"/>
    </row>
    <row r="102" spans="2:84" s="88" customFormat="1" x14ac:dyDescent="0.25">
      <c r="B102" s="84"/>
      <c r="C102" s="85"/>
      <c r="D102" s="86"/>
      <c r="E102" s="69"/>
      <c r="F102" s="87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5"/>
      <c r="BJ102" s="65"/>
      <c r="BK102" s="65"/>
      <c r="BL102" s="65"/>
      <c r="BM102" s="65"/>
      <c r="BN102" s="65"/>
      <c r="BO102" s="65"/>
      <c r="BP102" s="65"/>
      <c r="BQ102" s="65"/>
      <c r="BR102" s="65"/>
      <c r="BS102" s="65"/>
      <c r="BT102" s="65"/>
      <c r="BU102" s="65"/>
      <c r="BV102" s="65"/>
      <c r="BW102" s="65"/>
      <c r="BX102" s="65"/>
      <c r="BY102" s="65"/>
      <c r="BZ102" s="65"/>
      <c r="CA102" s="65"/>
      <c r="CB102" s="65"/>
      <c r="CC102" s="65"/>
      <c r="CD102" s="65"/>
      <c r="CE102" s="65"/>
      <c r="CF102" s="65"/>
    </row>
    <row r="103" spans="2:84" s="88" customFormat="1" x14ac:dyDescent="0.25">
      <c r="B103" s="84"/>
      <c r="C103" s="85"/>
      <c r="D103" s="86"/>
      <c r="E103" s="69"/>
      <c r="F103" s="87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  <c r="BC103" s="65"/>
      <c r="BD103" s="65"/>
      <c r="BE103" s="65"/>
      <c r="BF103" s="65"/>
      <c r="BG103" s="65"/>
      <c r="BH103" s="65"/>
      <c r="BI103" s="65"/>
      <c r="BJ103" s="65"/>
      <c r="BK103" s="65"/>
      <c r="BL103" s="65"/>
      <c r="BM103" s="65"/>
      <c r="BN103" s="65"/>
      <c r="BO103" s="65"/>
      <c r="BP103" s="65"/>
      <c r="BQ103" s="65"/>
      <c r="BR103" s="65"/>
      <c r="BS103" s="65"/>
      <c r="BT103" s="65"/>
      <c r="BU103" s="65"/>
      <c r="BV103" s="65"/>
      <c r="BW103" s="65"/>
      <c r="BX103" s="65"/>
      <c r="BY103" s="65"/>
      <c r="BZ103" s="65"/>
      <c r="CA103" s="65"/>
      <c r="CB103" s="65"/>
      <c r="CC103" s="65"/>
      <c r="CD103" s="65"/>
      <c r="CE103" s="65"/>
      <c r="CF103" s="65"/>
    </row>
    <row r="104" spans="2:84" s="88" customFormat="1" x14ac:dyDescent="0.25">
      <c r="B104" s="84"/>
      <c r="C104" s="85"/>
      <c r="D104" s="86"/>
      <c r="E104" s="69"/>
      <c r="F104" s="87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  <c r="BC104" s="65"/>
      <c r="BD104" s="65"/>
      <c r="BE104" s="65"/>
      <c r="BF104" s="65"/>
      <c r="BG104" s="65"/>
      <c r="BH104" s="65"/>
      <c r="BI104" s="65"/>
      <c r="BJ104" s="65"/>
      <c r="BK104" s="65"/>
      <c r="BL104" s="65"/>
      <c r="BM104" s="65"/>
      <c r="BN104" s="65"/>
      <c r="BO104" s="65"/>
      <c r="BP104" s="65"/>
      <c r="BQ104" s="65"/>
      <c r="BR104" s="65"/>
      <c r="BS104" s="65"/>
      <c r="BT104" s="65"/>
      <c r="BU104" s="65"/>
      <c r="BV104" s="65"/>
      <c r="BW104" s="65"/>
      <c r="BX104" s="65"/>
      <c r="BY104" s="65"/>
      <c r="BZ104" s="65"/>
      <c r="CA104" s="65"/>
      <c r="CB104" s="65"/>
      <c r="CC104" s="65"/>
      <c r="CD104" s="65"/>
      <c r="CE104" s="65"/>
      <c r="CF104" s="65"/>
    </row>
    <row r="105" spans="2:84" s="88" customFormat="1" x14ac:dyDescent="0.25">
      <c r="B105" s="84"/>
      <c r="C105" s="85"/>
      <c r="D105" s="86"/>
      <c r="E105" s="69"/>
      <c r="F105" s="87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  <c r="BC105" s="65"/>
      <c r="BD105" s="65"/>
      <c r="BE105" s="65"/>
      <c r="BF105" s="65"/>
      <c r="BG105" s="65"/>
      <c r="BH105" s="65"/>
      <c r="BI105" s="65"/>
      <c r="BJ105" s="65"/>
      <c r="BK105" s="65"/>
      <c r="BL105" s="65"/>
      <c r="BM105" s="65"/>
      <c r="BN105" s="65"/>
      <c r="BO105" s="65"/>
      <c r="BP105" s="65"/>
      <c r="BQ105" s="65"/>
      <c r="BR105" s="65"/>
      <c r="BS105" s="65"/>
      <c r="BT105" s="65"/>
      <c r="BU105" s="65"/>
      <c r="BV105" s="65"/>
      <c r="BW105" s="65"/>
      <c r="BX105" s="65"/>
      <c r="BY105" s="65"/>
      <c r="BZ105" s="65"/>
      <c r="CA105" s="65"/>
      <c r="CB105" s="65"/>
      <c r="CC105" s="65"/>
      <c r="CD105" s="65"/>
      <c r="CE105" s="65"/>
      <c r="CF105" s="65"/>
    </row>
    <row r="106" spans="2:84" s="88" customFormat="1" x14ac:dyDescent="0.25">
      <c r="B106" s="84"/>
      <c r="C106" s="85"/>
      <c r="D106" s="86"/>
      <c r="E106" s="69"/>
      <c r="F106" s="87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  <c r="BC106" s="65"/>
      <c r="BD106" s="65"/>
      <c r="BE106" s="65"/>
      <c r="BF106" s="65"/>
      <c r="BG106" s="65"/>
      <c r="BH106" s="65"/>
      <c r="BI106" s="65"/>
      <c r="BJ106" s="65"/>
      <c r="BK106" s="65"/>
      <c r="BL106" s="65"/>
      <c r="BM106" s="65"/>
      <c r="BN106" s="65"/>
      <c r="BO106" s="65"/>
      <c r="BP106" s="65"/>
      <c r="BQ106" s="65"/>
      <c r="BR106" s="65"/>
      <c r="BS106" s="65"/>
      <c r="BT106" s="65"/>
      <c r="BU106" s="65"/>
      <c r="BV106" s="65"/>
      <c r="BW106" s="65"/>
      <c r="BX106" s="65"/>
      <c r="BY106" s="65"/>
      <c r="BZ106" s="65"/>
      <c r="CA106" s="65"/>
      <c r="CB106" s="65"/>
      <c r="CC106" s="65"/>
      <c r="CD106" s="65"/>
      <c r="CE106" s="65"/>
      <c r="CF106" s="65"/>
    </row>
    <row r="107" spans="2:84" s="88" customFormat="1" x14ac:dyDescent="0.25">
      <c r="B107" s="84"/>
      <c r="C107" s="85"/>
      <c r="D107" s="86"/>
      <c r="E107" s="69"/>
      <c r="F107" s="87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  <c r="BC107" s="65"/>
      <c r="BD107" s="65"/>
      <c r="BE107" s="65"/>
      <c r="BF107" s="65"/>
      <c r="BG107" s="65"/>
      <c r="BH107" s="65"/>
      <c r="BI107" s="65"/>
      <c r="BJ107" s="65"/>
      <c r="BK107" s="65"/>
      <c r="BL107" s="65"/>
      <c r="BM107" s="65"/>
      <c r="BN107" s="65"/>
      <c r="BO107" s="65"/>
      <c r="BP107" s="65"/>
      <c r="BQ107" s="65"/>
      <c r="BR107" s="65"/>
      <c r="BS107" s="65"/>
      <c r="BT107" s="65"/>
      <c r="BU107" s="65"/>
      <c r="BV107" s="65"/>
      <c r="BW107" s="65"/>
      <c r="BX107" s="65"/>
      <c r="BY107" s="65"/>
      <c r="BZ107" s="65"/>
      <c r="CA107" s="65"/>
      <c r="CB107" s="65"/>
      <c r="CC107" s="65"/>
      <c r="CD107" s="65"/>
      <c r="CE107" s="65"/>
      <c r="CF107" s="65"/>
    </row>
    <row r="108" spans="2:84" s="88" customFormat="1" x14ac:dyDescent="0.25">
      <c r="B108" s="84"/>
      <c r="C108" s="85"/>
      <c r="D108" s="86"/>
      <c r="E108" s="69"/>
      <c r="F108" s="87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65"/>
      <c r="BD108" s="65"/>
      <c r="BE108" s="65"/>
      <c r="BF108" s="65"/>
      <c r="BG108" s="65"/>
      <c r="BH108" s="65"/>
      <c r="BI108" s="65"/>
      <c r="BJ108" s="65"/>
      <c r="BK108" s="65"/>
      <c r="BL108" s="65"/>
      <c r="BM108" s="65"/>
      <c r="BN108" s="65"/>
      <c r="BO108" s="65"/>
      <c r="BP108" s="65"/>
      <c r="BQ108" s="65"/>
      <c r="BR108" s="65"/>
      <c r="BS108" s="65"/>
      <c r="BT108" s="65"/>
      <c r="BU108" s="65"/>
      <c r="BV108" s="65"/>
      <c r="BW108" s="65"/>
      <c r="BX108" s="65"/>
      <c r="BY108" s="65"/>
      <c r="BZ108" s="65"/>
      <c r="CA108" s="65"/>
      <c r="CB108" s="65"/>
      <c r="CC108" s="65"/>
      <c r="CD108" s="65"/>
      <c r="CE108" s="65"/>
      <c r="CF108" s="65"/>
    </row>
    <row r="109" spans="2:84" s="88" customFormat="1" x14ac:dyDescent="0.25">
      <c r="B109" s="84"/>
      <c r="C109" s="85"/>
      <c r="D109" s="86"/>
      <c r="E109" s="69"/>
      <c r="F109" s="87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  <c r="BC109" s="65"/>
      <c r="BD109" s="65"/>
      <c r="BE109" s="65"/>
      <c r="BF109" s="65"/>
      <c r="BG109" s="65"/>
      <c r="BH109" s="65"/>
      <c r="BI109" s="65"/>
      <c r="BJ109" s="65"/>
      <c r="BK109" s="65"/>
      <c r="BL109" s="65"/>
      <c r="BM109" s="65"/>
      <c r="BN109" s="65"/>
      <c r="BO109" s="65"/>
      <c r="BP109" s="65"/>
      <c r="BQ109" s="65"/>
      <c r="BR109" s="65"/>
      <c r="BS109" s="65"/>
      <c r="BT109" s="65"/>
      <c r="BU109" s="65"/>
      <c r="BV109" s="65"/>
      <c r="BW109" s="65"/>
      <c r="BX109" s="65"/>
      <c r="BY109" s="65"/>
      <c r="BZ109" s="65"/>
      <c r="CA109" s="65"/>
      <c r="CB109" s="65"/>
      <c r="CC109" s="65"/>
      <c r="CD109" s="65"/>
      <c r="CE109" s="65"/>
      <c r="CF109" s="65"/>
    </row>
    <row r="110" spans="2:84" s="88" customFormat="1" x14ac:dyDescent="0.25">
      <c r="B110" s="84"/>
      <c r="C110" s="85"/>
      <c r="D110" s="86"/>
      <c r="E110" s="69"/>
      <c r="F110" s="87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  <c r="BC110" s="65"/>
      <c r="BD110" s="65"/>
      <c r="BE110" s="65"/>
      <c r="BF110" s="65"/>
      <c r="BG110" s="65"/>
      <c r="BH110" s="65"/>
      <c r="BI110" s="65"/>
      <c r="BJ110" s="65"/>
      <c r="BK110" s="65"/>
      <c r="BL110" s="65"/>
      <c r="BM110" s="65"/>
      <c r="BN110" s="65"/>
      <c r="BO110" s="65"/>
      <c r="BP110" s="65"/>
      <c r="BQ110" s="65"/>
      <c r="BR110" s="65"/>
      <c r="BS110" s="65"/>
      <c r="BT110" s="65"/>
      <c r="BU110" s="65"/>
      <c r="BV110" s="65"/>
      <c r="BW110" s="65"/>
      <c r="BX110" s="65"/>
      <c r="BY110" s="65"/>
      <c r="BZ110" s="65"/>
      <c r="CA110" s="65"/>
      <c r="CB110" s="65"/>
      <c r="CC110" s="65"/>
      <c r="CD110" s="65"/>
      <c r="CE110" s="65"/>
      <c r="CF110" s="65"/>
    </row>
    <row r="111" spans="2:84" s="88" customFormat="1" x14ac:dyDescent="0.25">
      <c r="B111" s="84"/>
      <c r="C111" s="85"/>
      <c r="D111" s="86"/>
      <c r="E111" s="69"/>
      <c r="F111" s="87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5"/>
      <c r="BG111" s="65"/>
      <c r="BH111" s="65"/>
      <c r="BI111" s="65"/>
      <c r="BJ111" s="65"/>
      <c r="BK111" s="65"/>
      <c r="BL111" s="65"/>
      <c r="BM111" s="65"/>
      <c r="BN111" s="65"/>
      <c r="BO111" s="65"/>
      <c r="BP111" s="65"/>
      <c r="BQ111" s="65"/>
      <c r="BR111" s="65"/>
      <c r="BS111" s="65"/>
      <c r="BT111" s="65"/>
      <c r="BU111" s="65"/>
      <c r="BV111" s="65"/>
      <c r="BW111" s="65"/>
      <c r="BX111" s="65"/>
      <c r="BY111" s="65"/>
      <c r="BZ111" s="65"/>
      <c r="CA111" s="65"/>
      <c r="CB111" s="65"/>
      <c r="CC111" s="65"/>
      <c r="CD111" s="65"/>
      <c r="CE111" s="65"/>
      <c r="CF111" s="65"/>
    </row>
    <row r="112" spans="2:84" s="88" customFormat="1" x14ac:dyDescent="0.25">
      <c r="B112" s="84"/>
      <c r="C112" s="85"/>
      <c r="D112" s="86"/>
      <c r="E112" s="69"/>
      <c r="F112" s="87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  <c r="BC112" s="65"/>
      <c r="BD112" s="65"/>
      <c r="BE112" s="65"/>
      <c r="BF112" s="65"/>
      <c r="BG112" s="65"/>
      <c r="BH112" s="65"/>
      <c r="BI112" s="65"/>
      <c r="BJ112" s="65"/>
      <c r="BK112" s="65"/>
      <c r="BL112" s="65"/>
      <c r="BM112" s="65"/>
      <c r="BN112" s="65"/>
      <c r="BO112" s="65"/>
      <c r="BP112" s="65"/>
      <c r="BQ112" s="65"/>
      <c r="BR112" s="65"/>
      <c r="BS112" s="65"/>
      <c r="BT112" s="65"/>
      <c r="BU112" s="65"/>
      <c r="BV112" s="65"/>
      <c r="BW112" s="65"/>
      <c r="BX112" s="65"/>
      <c r="BY112" s="65"/>
      <c r="BZ112" s="65"/>
      <c r="CA112" s="65"/>
      <c r="CB112" s="65"/>
      <c r="CC112" s="65"/>
      <c r="CD112" s="65"/>
      <c r="CE112" s="65"/>
      <c r="CF112" s="65"/>
    </row>
    <row r="113" spans="2:84" s="88" customFormat="1" x14ac:dyDescent="0.25">
      <c r="B113" s="84"/>
      <c r="C113" s="85"/>
      <c r="D113" s="86"/>
      <c r="E113" s="69"/>
      <c r="F113" s="87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  <c r="BD113" s="65"/>
      <c r="BE113" s="65"/>
      <c r="BF113" s="65"/>
      <c r="BG113" s="65"/>
      <c r="BH113" s="65"/>
      <c r="BI113" s="65"/>
      <c r="BJ113" s="65"/>
      <c r="BK113" s="65"/>
      <c r="BL113" s="65"/>
      <c r="BM113" s="65"/>
      <c r="BN113" s="65"/>
      <c r="BO113" s="65"/>
      <c r="BP113" s="65"/>
      <c r="BQ113" s="65"/>
      <c r="BR113" s="65"/>
      <c r="BS113" s="65"/>
      <c r="BT113" s="65"/>
      <c r="BU113" s="65"/>
      <c r="BV113" s="65"/>
      <c r="BW113" s="65"/>
      <c r="BX113" s="65"/>
      <c r="BY113" s="65"/>
      <c r="BZ113" s="65"/>
      <c r="CA113" s="65"/>
      <c r="CB113" s="65"/>
      <c r="CC113" s="65"/>
      <c r="CD113" s="65"/>
      <c r="CE113" s="65"/>
      <c r="CF113" s="65"/>
    </row>
    <row r="114" spans="2:84" s="88" customFormat="1" x14ac:dyDescent="0.25">
      <c r="B114" s="84"/>
      <c r="C114" s="85"/>
      <c r="D114" s="86"/>
      <c r="E114" s="69"/>
      <c r="F114" s="87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  <c r="BD114" s="65"/>
      <c r="BE114" s="65"/>
      <c r="BF114" s="65"/>
      <c r="BG114" s="65"/>
      <c r="BH114" s="65"/>
      <c r="BI114" s="65"/>
      <c r="BJ114" s="65"/>
      <c r="BK114" s="65"/>
      <c r="BL114" s="65"/>
      <c r="BM114" s="65"/>
      <c r="BN114" s="65"/>
      <c r="BO114" s="65"/>
      <c r="BP114" s="65"/>
      <c r="BQ114" s="65"/>
      <c r="BR114" s="65"/>
      <c r="BS114" s="65"/>
      <c r="BT114" s="65"/>
      <c r="BU114" s="65"/>
      <c r="BV114" s="65"/>
      <c r="BW114" s="65"/>
      <c r="BX114" s="65"/>
      <c r="BY114" s="65"/>
      <c r="BZ114" s="65"/>
      <c r="CA114" s="65"/>
      <c r="CB114" s="65"/>
      <c r="CC114" s="65"/>
      <c r="CD114" s="65"/>
      <c r="CE114" s="65"/>
      <c r="CF114" s="65"/>
    </row>
    <row r="115" spans="2:84" s="88" customFormat="1" x14ac:dyDescent="0.25">
      <c r="B115" s="84"/>
      <c r="C115" s="85"/>
      <c r="D115" s="86"/>
      <c r="E115" s="69"/>
      <c r="F115" s="87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  <c r="AV115" s="65"/>
      <c r="AW115" s="65"/>
      <c r="AX115" s="65"/>
      <c r="AY115" s="65"/>
      <c r="AZ115" s="65"/>
      <c r="BA115" s="65"/>
      <c r="BB115" s="65"/>
      <c r="BC115" s="65"/>
      <c r="BD115" s="65"/>
      <c r="BE115" s="65"/>
      <c r="BF115" s="65"/>
      <c r="BG115" s="65"/>
      <c r="BH115" s="65"/>
      <c r="BI115" s="65"/>
      <c r="BJ115" s="65"/>
      <c r="BK115" s="65"/>
      <c r="BL115" s="65"/>
      <c r="BM115" s="65"/>
      <c r="BN115" s="65"/>
      <c r="BO115" s="65"/>
      <c r="BP115" s="65"/>
      <c r="BQ115" s="65"/>
      <c r="BR115" s="65"/>
      <c r="BS115" s="65"/>
      <c r="BT115" s="65"/>
      <c r="BU115" s="65"/>
      <c r="BV115" s="65"/>
      <c r="BW115" s="65"/>
      <c r="BX115" s="65"/>
      <c r="BY115" s="65"/>
      <c r="BZ115" s="65"/>
      <c r="CA115" s="65"/>
      <c r="CB115" s="65"/>
      <c r="CC115" s="65"/>
      <c r="CD115" s="65"/>
      <c r="CE115" s="65"/>
      <c r="CF115" s="65"/>
    </row>
    <row r="116" spans="2:84" s="88" customFormat="1" x14ac:dyDescent="0.25">
      <c r="B116" s="84"/>
      <c r="C116" s="85"/>
      <c r="D116" s="86"/>
      <c r="E116" s="69"/>
      <c r="F116" s="87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  <c r="BD116" s="65"/>
      <c r="BE116" s="65"/>
      <c r="BF116" s="65"/>
      <c r="BG116" s="65"/>
      <c r="BH116" s="65"/>
      <c r="BI116" s="65"/>
      <c r="BJ116" s="65"/>
      <c r="BK116" s="65"/>
      <c r="BL116" s="65"/>
      <c r="BM116" s="65"/>
      <c r="BN116" s="65"/>
      <c r="BO116" s="65"/>
      <c r="BP116" s="65"/>
      <c r="BQ116" s="65"/>
      <c r="BR116" s="65"/>
      <c r="BS116" s="65"/>
      <c r="BT116" s="65"/>
      <c r="BU116" s="65"/>
      <c r="BV116" s="65"/>
      <c r="BW116" s="65"/>
      <c r="BX116" s="65"/>
      <c r="BY116" s="65"/>
      <c r="BZ116" s="65"/>
      <c r="CA116" s="65"/>
      <c r="CB116" s="65"/>
      <c r="CC116" s="65"/>
      <c r="CD116" s="65"/>
      <c r="CE116" s="65"/>
      <c r="CF116" s="65"/>
    </row>
    <row r="117" spans="2:84" s="88" customFormat="1" x14ac:dyDescent="0.25">
      <c r="B117" s="84"/>
      <c r="C117" s="85"/>
      <c r="D117" s="86"/>
      <c r="E117" s="69"/>
      <c r="F117" s="87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  <c r="AV117" s="65"/>
      <c r="AW117" s="65"/>
      <c r="AX117" s="65"/>
      <c r="AY117" s="65"/>
      <c r="AZ117" s="65"/>
      <c r="BA117" s="65"/>
      <c r="BB117" s="65"/>
      <c r="BC117" s="65"/>
      <c r="BD117" s="65"/>
      <c r="BE117" s="65"/>
      <c r="BF117" s="65"/>
      <c r="BG117" s="65"/>
      <c r="BH117" s="65"/>
      <c r="BI117" s="65"/>
      <c r="BJ117" s="65"/>
      <c r="BK117" s="65"/>
      <c r="BL117" s="65"/>
      <c r="BM117" s="65"/>
      <c r="BN117" s="65"/>
      <c r="BO117" s="65"/>
      <c r="BP117" s="65"/>
      <c r="BQ117" s="65"/>
      <c r="BR117" s="65"/>
      <c r="BS117" s="65"/>
      <c r="BT117" s="65"/>
      <c r="BU117" s="65"/>
      <c r="BV117" s="65"/>
      <c r="BW117" s="65"/>
      <c r="BX117" s="65"/>
      <c r="BY117" s="65"/>
      <c r="BZ117" s="65"/>
      <c r="CA117" s="65"/>
      <c r="CB117" s="65"/>
      <c r="CC117" s="65"/>
      <c r="CD117" s="65"/>
      <c r="CE117" s="65"/>
      <c r="CF117" s="65"/>
    </row>
    <row r="118" spans="2:84" s="88" customFormat="1" x14ac:dyDescent="0.25">
      <c r="B118" s="84"/>
      <c r="C118" s="85"/>
      <c r="D118" s="86"/>
      <c r="E118" s="69"/>
      <c r="F118" s="87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  <c r="AV118" s="65"/>
      <c r="AW118" s="65"/>
      <c r="AX118" s="65"/>
      <c r="AY118" s="65"/>
      <c r="AZ118" s="65"/>
      <c r="BA118" s="65"/>
      <c r="BB118" s="65"/>
      <c r="BC118" s="65"/>
      <c r="BD118" s="65"/>
      <c r="BE118" s="65"/>
      <c r="BF118" s="65"/>
      <c r="BG118" s="65"/>
      <c r="BH118" s="65"/>
      <c r="BI118" s="65"/>
      <c r="BJ118" s="65"/>
      <c r="BK118" s="65"/>
      <c r="BL118" s="65"/>
      <c r="BM118" s="65"/>
      <c r="BN118" s="65"/>
      <c r="BO118" s="65"/>
      <c r="BP118" s="65"/>
      <c r="BQ118" s="65"/>
      <c r="BR118" s="65"/>
      <c r="BS118" s="65"/>
      <c r="BT118" s="65"/>
      <c r="BU118" s="65"/>
      <c r="BV118" s="65"/>
      <c r="BW118" s="65"/>
      <c r="BX118" s="65"/>
      <c r="BY118" s="65"/>
      <c r="BZ118" s="65"/>
      <c r="CA118" s="65"/>
      <c r="CB118" s="65"/>
      <c r="CC118" s="65"/>
      <c r="CD118" s="65"/>
      <c r="CE118" s="65"/>
      <c r="CF118" s="65"/>
    </row>
    <row r="119" spans="2:84" s="88" customFormat="1" x14ac:dyDescent="0.25">
      <c r="B119" s="84"/>
      <c r="C119" s="85"/>
      <c r="D119" s="86"/>
      <c r="E119" s="69"/>
      <c r="F119" s="87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5"/>
      <c r="BD119" s="65"/>
      <c r="BE119" s="65"/>
      <c r="BF119" s="65"/>
      <c r="BG119" s="65"/>
      <c r="BH119" s="65"/>
      <c r="BI119" s="65"/>
      <c r="BJ119" s="65"/>
      <c r="BK119" s="65"/>
      <c r="BL119" s="65"/>
      <c r="BM119" s="65"/>
      <c r="BN119" s="65"/>
      <c r="BO119" s="65"/>
      <c r="BP119" s="65"/>
      <c r="BQ119" s="65"/>
      <c r="BR119" s="65"/>
      <c r="BS119" s="65"/>
      <c r="BT119" s="65"/>
      <c r="BU119" s="65"/>
      <c r="BV119" s="65"/>
      <c r="BW119" s="65"/>
      <c r="BX119" s="65"/>
      <c r="BY119" s="65"/>
      <c r="BZ119" s="65"/>
      <c r="CA119" s="65"/>
      <c r="CB119" s="65"/>
      <c r="CC119" s="65"/>
      <c r="CD119" s="65"/>
      <c r="CE119" s="65"/>
      <c r="CF119" s="65"/>
    </row>
    <row r="120" spans="2:84" s="88" customFormat="1" x14ac:dyDescent="0.25">
      <c r="B120" s="84"/>
      <c r="C120" s="85"/>
      <c r="D120" s="86"/>
      <c r="E120" s="69"/>
      <c r="F120" s="87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  <c r="BZ120" s="65"/>
      <c r="CA120" s="65"/>
      <c r="CB120" s="65"/>
      <c r="CC120" s="65"/>
      <c r="CD120" s="65"/>
      <c r="CE120" s="65"/>
      <c r="CF120" s="65"/>
    </row>
    <row r="121" spans="2:84" s="88" customFormat="1" x14ac:dyDescent="0.25">
      <c r="B121" s="84"/>
      <c r="C121" s="85"/>
      <c r="D121" s="86"/>
      <c r="E121" s="69"/>
      <c r="F121" s="87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/>
      <c r="AZ121" s="65"/>
      <c r="BA121" s="65"/>
      <c r="BB121" s="65"/>
      <c r="BC121" s="65"/>
      <c r="BD121" s="65"/>
      <c r="BE121" s="65"/>
      <c r="BF121" s="65"/>
      <c r="BG121" s="65"/>
      <c r="BH121" s="65"/>
      <c r="BI121" s="65"/>
      <c r="BJ121" s="65"/>
      <c r="BK121" s="65"/>
      <c r="BL121" s="65"/>
      <c r="BM121" s="65"/>
      <c r="BN121" s="65"/>
      <c r="BO121" s="65"/>
      <c r="BP121" s="65"/>
      <c r="BQ121" s="65"/>
      <c r="BR121" s="65"/>
      <c r="BS121" s="65"/>
      <c r="BT121" s="65"/>
      <c r="BU121" s="65"/>
      <c r="BV121" s="65"/>
      <c r="BW121" s="65"/>
      <c r="BX121" s="65"/>
      <c r="BY121" s="65"/>
      <c r="BZ121" s="65"/>
      <c r="CA121" s="65"/>
      <c r="CB121" s="65"/>
      <c r="CC121" s="65"/>
      <c r="CD121" s="65"/>
      <c r="CE121" s="65"/>
      <c r="CF121" s="65"/>
    </row>
  </sheetData>
  <mergeCells count="10">
    <mergeCell ref="A74:G74"/>
    <mergeCell ref="A18:D18"/>
    <mergeCell ref="A37:D37"/>
    <mergeCell ref="A72:D72"/>
    <mergeCell ref="A1:F1"/>
    <mergeCell ref="A3:F3"/>
    <mergeCell ref="B5:D5"/>
    <mergeCell ref="B6:D6"/>
    <mergeCell ref="A7:D7"/>
    <mergeCell ref="A13:D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85"/>
  <sheetViews>
    <sheetView workbookViewId="0">
      <selection activeCell="E122" sqref="E122"/>
    </sheetView>
  </sheetViews>
  <sheetFormatPr defaultColWidth="9.140625" defaultRowHeight="13.5" outlineLevelRow="1" x14ac:dyDescent="0.25"/>
  <cols>
    <col min="1" max="1" width="4.7109375" style="44" customWidth="1"/>
    <col min="2" max="2" width="11.28515625" style="60" customWidth="1"/>
    <col min="3" max="3" width="3.85546875" style="63" customWidth="1"/>
    <col min="4" max="4" width="12.7109375" style="61" customWidth="1"/>
    <col min="5" max="5" width="22.140625" style="37" customWidth="1"/>
    <col min="6" max="6" width="20.5703125" style="64" customWidth="1"/>
    <col min="7" max="7" width="21.42578125" style="37" customWidth="1"/>
    <col min="8" max="8" width="21.5703125" style="35" customWidth="1"/>
    <col min="9" max="16384" width="9.140625" style="35"/>
  </cols>
  <sheetData>
    <row r="1" spans="1:8" s="33" customFormat="1" ht="12" customHeight="1" x14ac:dyDescent="0.25">
      <c r="A1" s="30"/>
      <c r="B1" s="30"/>
      <c r="C1" s="30"/>
      <c r="D1" s="30"/>
      <c r="E1" s="30"/>
      <c r="F1" s="30"/>
      <c r="G1" s="30"/>
    </row>
    <row r="2" spans="1:8" s="33" customFormat="1" ht="17.25" customHeight="1" x14ac:dyDescent="0.25">
      <c r="A2" s="201" t="s">
        <v>264</v>
      </c>
      <c r="B2" s="201"/>
      <c r="C2" s="201"/>
      <c r="D2" s="201"/>
      <c r="E2" s="201"/>
      <c r="F2" s="201"/>
      <c r="G2" s="201"/>
    </row>
    <row r="3" spans="1:8" s="33" customFormat="1" ht="17.25" x14ac:dyDescent="0.25">
      <c r="A3" s="32"/>
      <c r="B3" s="32"/>
      <c r="C3" s="32"/>
      <c r="D3" s="32"/>
      <c r="E3" s="32"/>
      <c r="F3" s="32"/>
      <c r="G3" s="32"/>
    </row>
    <row r="4" spans="1:8" s="33" customFormat="1" ht="39.75" customHeight="1" x14ac:dyDescent="0.25">
      <c r="A4" s="208" t="s">
        <v>440</v>
      </c>
      <c r="B4" s="208"/>
      <c r="C4" s="208"/>
      <c r="D4" s="208"/>
      <c r="E4" s="208"/>
      <c r="F4" s="208"/>
      <c r="G4" s="208"/>
    </row>
    <row r="5" spans="1:8" x14ac:dyDescent="0.25">
      <c r="A5" s="34"/>
      <c r="B5" s="34"/>
      <c r="C5" s="34"/>
      <c r="D5" s="34"/>
      <c r="E5" s="34"/>
      <c r="F5" s="34"/>
      <c r="G5" s="34"/>
    </row>
    <row r="6" spans="1:8" ht="15" thickBot="1" x14ac:dyDescent="0.3">
      <c r="A6" s="36"/>
      <c r="B6" s="222" t="s">
        <v>273</v>
      </c>
      <c r="C6" s="222"/>
      <c r="D6" s="222"/>
      <c r="F6" s="36"/>
    </row>
    <row r="7" spans="1:8" s="34" customFormat="1" ht="42.95" customHeight="1" x14ac:dyDescent="0.25">
      <c r="A7" s="38" t="s">
        <v>263</v>
      </c>
      <c r="B7" s="223" t="s">
        <v>274</v>
      </c>
      <c r="C7" s="223"/>
      <c r="D7" s="223"/>
      <c r="E7" s="39" t="s">
        <v>275</v>
      </c>
      <c r="F7" s="40" t="s">
        <v>276</v>
      </c>
      <c r="G7" s="41" t="s">
        <v>277</v>
      </c>
    </row>
    <row r="8" spans="1:8" s="44" customFormat="1" ht="30.6" customHeight="1" x14ac:dyDescent="0.25">
      <c r="A8" s="218" t="s">
        <v>278</v>
      </c>
      <c r="B8" s="219"/>
      <c r="C8" s="219"/>
      <c r="D8" s="219"/>
      <c r="E8" s="130">
        <f>+SUM(E9:E20)</f>
        <v>137028524.62309998</v>
      </c>
      <c r="F8" s="130">
        <f>+SUM(F9:F20)</f>
        <v>7194000</v>
      </c>
      <c r="G8" s="131">
        <f>+SUM(G9:G20)</f>
        <v>144222524.62309998</v>
      </c>
    </row>
    <row r="9" spans="1:8" hidden="1" outlineLevel="1" x14ac:dyDescent="0.25">
      <c r="A9" s="52">
        <v>1</v>
      </c>
      <c r="B9" s="46" t="s">
        <v>279</v>
      </c>
      <c r="C9" s="47">
        <v>10</v>
      </c>
      <c r="D9" s="48" t="s">
        <v>362</v>
      </c>
      <c r="E9" s="49">
        <v>4226333.0755000003</v>
      </c>
      <c r="F9" s="49">
        <v>4500000</v>
      </c>
      <c r="G9" s="50">
        <v>8726333.0755000003</v>
      </c>
      <c r="H9" s="51"/>
    </row>
    <row r="10" spans="1:8" hidden="1" outlineLevel="1" x14ac:dyDescent="0.25">
      <c r="A10" s="45">
        <v>2</v>
      </c>
      <c r="B10" s="46" t="s">
        <v>279</v>
      </c>
      <c r="C10" s="47">
        <v>10</v>
      </c>
      <c r="D10" s="48" t="s">
        <v>363</v>
      </c>
      <c r="E10" s="49">
        <v>4642000</v>
      </c>
      <c r="F10" s="49">
        <v>0</v>
      </c>
      <c r="G10" s="50">
        <v>4642000</v>
      </c>
    </row>
    <row r="11" spans="1:8" hidden="1" outlineLevel="1" x14ac:dyDescent="0.25">
      <c r="A11" s="45">
        <v>3</v>
      </c>
      <c r="B11" s="46" t="s">
        <v>279</v>
      </c>
      <c r="C11" s="47">
        <v>10</v>
      </c>
      <c r="D11" s="48" t="s">
        <v>364</v>
      </c>
      <c r="E11" s="49">
        <v>13295212.1779</v>
      </c>
      <c r="F11" s="49">
        <v>23000</v>
      </c>
      <c r="G11" s="50">
        <v>13318212.1779</v>
      </c>
    </row>
    <row r="12" spans="1:8" hidden="1" outlineLevel="1" x14ac:dyDescent="0.25">
      <c r="A12" s="45">
        <v>4</v>
      </c>
      <c r="B12" s="46" t="s">
        <v>279</v>
      </c>
      <c r="C12" s="47" t="s">
        <v>308</v>
      </c>
      <c r="D12" s="48" t="s">
        <v>365</v>
      </c>
      <c r="E12" s="49">
        <v>16006632.273</v>
      </c>
      <c r="F12" s="49">
        <v>2000000</v>
      </c>
      <c r="G12" s="50">
        <v>18006632.273000002</v>
      </c>
    </row>
    <row r="13" spans="1:8" hidden="1" outlineLevel="1" x14ac:dyDescent="0.25">
      <c r="A13" s="45">
        <v>5</v>
      </c>
      <c r="B13" s="46" t="s">
        <v>279</v>
      </c>
      <c r="C13" s="47" t="s">
        <v>308</v>
      </c>
      <c r="D13" s="48" t="s">
        <v>323</v>
      </c>
      <c r="E13" s="49">
        <v>39818409.600000001</v>
      </c>
      <c r="F13" s="49">
        <v>0</v>
      </c>
      <c r="G13" s="50">
        <v>39818409.600000001</v>
      </c>
    </row>
    <row r="14" spans="1:8" hidden="1" outlineLevel="1" x14ac:dyDescent="0.25">
      <c r="A14" s="45">
        <v>6</v>
      </c>
      <c r="B14" s="46" t="s">
        <v>279</v>
      </c>
      <c r="C14" s="47" t="s">
        <v>280</v>
      </c>
      <c r="D14" s="48" t="s">
        <v>281</v>
      </c>
      <c r="E14" s="49">
        <v>1835909.9</v>
      </c>
      <c r="F14" s="49">
        <v>0</v>
      </c>
      <c r="G14" s="50">
        <v>1835909.9</v>
      </c>
    </row>
    <row r="15" spans="1:8" hidden="1" outlineLevel="1" x14ac:dyDescent="0.25">
      <c r="A15" s="45">
        <v>7</v>
      </c>
      <c r="B15" s="46" t="s">
        <v>279</v>
      </c>
      <c r="C15" s="47" t="s">
        <v>280</v>
      </c>
      <c r="D15" s="48" t="s">
        <v>282</v>
      </c>
      <c r="E15" s="49">
        <v>4615000</v>
      </c>
      <c r="F15" s="49">
        <v>0</v>
      </c>
      <c r="G15" s="50">
        <v>4615000</v>
      </c>
    </row>
    <row r="16" spans="1:8" hidden="1" outlineLevel="1" x14ac:dyDescent="0.25">
      <c r="A16" s="45">
        <v>8</v>
      </c>
      <c r="B16" s="46" t="s">
        <v>279</v>
      </c>
      <c r="C16" s="47" t="s">
        <v>280</v>
      </c>
      <c r="D16" s="48" t="s">
        <v>366</v>
      </c>
      <c r="E16" s="49">
        <v>9395526.536700001</v>
      </c>
      <c r="F16" s="49">
        <v>671000</v>
      </c>
      <c r="G16" s="50">
        <v>10066526.536700001</v>
      </c>
    </row>
    <row r="17" spans="1:7" hidden="1" outlineLevel="1" x14ac:dyDescent="0.25">
      <c r="A17" s="45">
        <v>9</v>
      </c>
      <c r="B17" s="46" t="s">
        <v>279</v>
      </c>
      <c r="C17" s="47" t="s">
        <v>280</v>
      </c>
      <c r="D17" s="48" t="s">
        <v>367</v>
      </c>
      <c r="E17" s="49">
        <v>12982227.5</v>
      </c>
      <c r="F17" s="49">
        <v>0</v>
      </c>
      <c r="G17" s="50">
        <v>12982227.5</v>
      </c>
    </row>
    <row r="18" spans="1:7" hidden="1" outlineLevel="1" x14ac:dyDescent="0.25">
      <c r="A18" s="45">
        <v>10</v>
      </c>
      <c r="B18" s="46" t="s">
        <v>279</v>
      </c>
      <c r="C18" s="47" t="s">
        <v>283</v>
      </c>
      <c r="D18" s="48" t="s">
        <v>284</v>
      </c>
      <c r="E18" s="49">
        <v>15561052.65</v>
      </c>
      <c r="F18" s="49">
        <v>0</v>
      </c>
      <c r="G18" s="50">
        <v>15561052.65</v>
      </c>
    </row>
    <row r="19" spans="1:7" hidden="1" outlineLevel="1" x14ac:dyDescent="0.25">
      <c r="A19" s="45">
        <v>11</v>
      </c>
      <c r="B19" s="46" t="s">
        <v>279</v>
      </c>
      <c r="C19" s="47" t="s">
        <v>283</v>
      </c>
      <c r="D19" s="48" t="s">
        <v>350</v>
      </c>
      <c r="E19" s="49">
        <v>1356630.99</v>
      </c>
      <c r="F19" s="49">
        <v>0</v>
      </c>
      <c r="G19" s="50">
        <v>1356630.99</v>
      </c>
    </row>
    <row r="20" spans="1:7" hidden="1" outlineLevel="1" x14ac:dyDescent="0.25">
      <c r="A20" s="45">
        <v>12</v>
      </c>
      <c r="B20" s="46" t="s">
        <v>279</v>
      </c>
      <c r="C20" s="47" t="s">
        <v>348</v>
      </c>
      <c r="D20" s="48" t="s">
        <v>349</v>
      </c>
      <c r="E20" s="49">
        <v>13293589.92</v>
      </c>
      <c r="F20" s="49">
        <v>0</v>
      </c>
      <c r="G20" s="50">
        <v>13293589.92</v>
      </c>
    </row>
    <row r="21" spans="1:7" ht="26.25" customHeight="1" collapsed="1" x14ac:dyDescent="0.25">
      <c r="A21" s="218" t="s">
        <v>285</v>
      </c>
      <c r="B21" s="219"/>
      <c r="C21" s="219"/>
      <c r="D21" s="219"/>
      <c r="E21" s="130">
        <f>+SUM(E22:E31)</f>
        <v>69278971.214100003</v>
      </c>
      <c r="F21" s="130">
        <f>+SUM(F22:F31)</f>
        <v>127687239</v>
      </c>
      <c r="G21" s="131">
        <f>+SUM(G22:G31)</f>
        <v>196966210.2141</v>
      </c>
    </row>
    <row r="22" spans="1:7" ht="29.45" hidden="1" customHeight="1" outlineLevel="1" x14ac:dyDescent="0.25">
      <c r="A22" s="52">
        <v>1</v>
      </c>
      <c r="B22" s="53" t="s">
        <v>286</v>
      </c>
      <c r="C22" s="54" t="s">
        <v>288</v>
      </c>
      <c r="D22" s="55" t="s">
        <v>352</v>
      </c>
      <c r="E22" s="56">
        <v>12883278.105</v>
      </c>
      <c r="F22" s="56">
        <v>0</v>
      </c>
      <c r="G22" s="50">
        <v>12883278.105</v>
      </c>
    </row>
    <row r="23" spans="1:7" hidden="1" outlineLevel="1" x14ac:dyDescent="0.25">
      <c r="A23" s="45">
        <v>2</v>
      </c>
      <c r="B23" s="53" t="s">
        <v>286</v>
      </c>
      <c r="C23" s="54" t="s">
        <v>288</v>
      </c>
      <c r="D23" s="55" t="s">
        <v>368</v>
      </c>
      <c r="E23" s="56">
        <v>2788467.5</v>
      </c>
      <c r="F23" s="56">
        <v>85799000</v>
      </c>
      <c r="G23" s="50">
        <v>88587467.5</v>
      </c>
    </row>
    <row r="24" spans="1:7" hidden="1" outlineLevel="1" x14ac:dyDescent="0.25">
      <c r="A24" s="45">
        <v>3</v>
      </c>
      <c r="B24" s="53" t="s">
        <v>286</v>
      </c>
      <c r="C24" s="54" t="s">
        <v>288</v>
      </c>
      <c r="D24" s="55" t="s">
        <v>325</v>
      </c>
      <c r="E24" s="56">
        <v>11456801.820700001</v>
      </c>
      <c r="F24" s="56">
        <v>6843839</v>
      </c>
      <c r="G24" s="50">
        <v>18300640.820700001</v>
      </c>
    </row>
    <row r="25" spans="1:7" hidden="1" outlineLevel="1" x14ac:dyDescent="0.25">
      <c r="A25" s="45">
        <v>4</v>
      </c>
      <c r="B25" s="53" t="s">
        <v>286</v>
      </c>
      <c r="C25" s="54" t="s">
        <v>288</v>
      </c>
      <c r="D25" s="55" t="s">
        <v>397</v>
      </c>
      <c r="E25" s="56">
        <v>2217927.1800000002</v>
      </c>
      <c r="F25" s="56">
        <v>0</v>
      </c>
      <c r="G25" s="50">
        <v>2217927.1800000002</v>
      </c>
    </row>
    <row r="26" spans="1:7" hidden="1" outlineLevel="1" x14ac:dyDescent="0.25">
      <c r="A26" s="45">
        <v>5</v>
      </c>
      <c r="B26" s="53" t="s">
        <v>286</v>
      </c>
      <c r="C26" s="54">
        <v>60</v>
      </c>
      <c r="D26" s="55" t="s">
        <v>370</v>
      </c>
      <c r="E26" s="56">
        <v>4516052.12</v>
      </c>
      <c r="F26" s="56">
        <v>1000000</v>
      </c>
      <c r="G26" s="50">
        <v>5516052.1200000001</v>
      </c>
    </row>
    <row r="27" spans="1:7" hidden="1" outlineLevel="1" x14ac:dyDescent="0.25">
      <c r="A27" s="45">
        <v>6</v>
      </c>
      <c r="B27" s="53" t="s">
        <v>286</v>
      </c>
      <c r="C27" s="54" t="s">
        <v>287</v>
      </c>
      <c r="D27" s="55" t="s">
        <v>371</v>
      </c>
      <c r="E27" s="56">
        <v>7163736.698400002</v>
      </c>
      <c r="F27" s="56">
        <v>2500000</v>
      </c>
      <c r="G27" s="50">
        <v>9663736.698400002</v>
      </c>
    </row>
    <row r="28" spans="1:7" hidden="1" outlineLevel="1" x14ac:dyDescent="0.25">
      <c r="A28" s="45">
        <v>7</v>
      </c>
      <c r="B28" s="53" t="s">
        <v>286</v>
      </c>
      <c r="C28" s="54">
        <v>60</v>
      </c>
      <c r="D28" s="55" t="s">
        <v>369</v>
      </c>
      <c r="E28" s="56">
        <v>1181776</v>
      </c>
      <c r="F28" s="56">
        <v>29544400</v>
      </c>
      <c r="G28" s="50">
        <v>30726176</v>
      </c>
    </row>
    <row r="29" spans="1:7" hidden="1" outlineLevel="1" x14ac:dyDescent="0.25">
      <c r="A29" s="45">
        <v>8</v>
      </c>
      <c r="B29" s="53" t="s">
        <v>286</v>
      </c>
      <c r="C29" s="54" t="s">
        <v>287</v>
      </c>
      <c r="D29" s="55" t="s">
        <v>324</v>
      </c>
      <c r="E29" s="56">
        <v>10726695.92</v>
      </c>
      <c r="F29" s="56">
        <v>2000000</v>
      </c>
      <c r="G29" s="50">
        <v>12726695.92</v>
      </c>
    </row>
    <row r="30" spans="1:7" hidden="1" outlineLevel="1" x14ac:dyDescent="0.25">
      <c r="A30" s="45">
        <v>9</v>
      </c>
      <c r="B30" s="53" t="s">
        <v>286</v>
      </c>
      <c r="C30" s="54" t="s">
        <v>287</v>
      </c>
      <c r="D30" s="55" t="s">
        <v>351</v>
      </c>
      <c r="E30" s="56">
        <v>13651034.93</v>
      </c>
      <c r="F30" s="56">
        <v>0</v>
      </c>
      <c r="G30" s="50">
        <v>13651034.93</v>
      </c>
    </row>
    <row r="31" spans="1:7" hidden="1" outlineLevel="1" x14ac:dyDescent="0.25">
      <c r="A31" s="45">
        <v>10</v>
      </c>
      <c r="B31" s="53" t="s">
        <v>286</v>
      </c>
      <c r="C31" s="54" t="s">
        <v>287</v>
      </c>
      <c r="D31" s="55" t="s">
        <v>398</v>
      </c>
      <c r="E31" s="56">
        <v>2693200.94</v>
      </c>
      <c r="F31" s="56">
        <v>0</v>
      </c>
      <c r="G31" s="50">
        <v>2693200.94</v>
      </c>
    </row>
    <row r="32" spans="1:7" ht="24.75" customHeight="1" collapsed="1" x14ac:dyDescent="0.25">
      <c r="A32" s="218" t="s">
        <v>289</v>
      </c>
      <c r="B32" s="219"/>
      <c r="C32" s="219"/>
      <c r="D32" s="219"/>
      <c r="E32" s="130">
        <f>+SUM(E33:E44)</f>
        <v>12962646.404700004</v>
      </c>
      <c r="F32" s="130">
        <f>+SUM(F33:F44)</f>
        <v>146723692.59529999</v>
      </c>
      <c r="G32" s="131">
        <f>+SUM(G33:G44)</f>
        <v>159686339</v>
      </c>
    </row>
    <row r="33" spans="1:7" ht="30" hidden="1" customHeight="1" outlineLevel="1" x14ac:dyDescent="0.25">
      <c r="A33" s="52">
        <v>1</v>
      </c>
      <c r="B33" s="53" t="s">
        <v>290</v>
      </c>
      <c r="C33" s="54">
        <v>52</v>
      </c>
      <c r="D33" s="57" t="s">
        <v>353</v>
      </c>
      <c r="E33" s="56">
        <v>1661731.4726000023</v>
      </c>
      <c r="F33" s="56">
        <v>15708711.527399998</v>
      </c>
      <c r="G33" s="50">
        <v>17370443</v>
      </c>
    </row>
    <row r="34" spans="1:7" hidden="1" outlineLevel="1" x14ac:dyDescent="0.25">
      <c r="A34" s="45">
        <v>2</v>
      </c>
      <c r="B34" s="46" t="s">
        <v>290</v>
      </c>
      <c r="C34" s="47">
        <v>52</v>
      </c>
      <c r="D34" s="9" t="s">
        <v>326</v>
      </c>
      <c r="E34" s="49">
        <v>1207774.9349000016</v>
      </c>
      <c r="F34" s="49">
        <v>12659821.065099999</v>
      </c>
      <c r="G34" s="50">
        <v>13867596</v>
      </c>
    </row>
    <row r="35" spans="1:7" hidden="1" outlineLevel="1" x14ac:dyDescent="0.25">
      <c r="A35" s="45">
        <v>3</v>
      </c>
      <c r="B35" s="46" t="s">
        <v>290</v>
      </c>
      <c r="C35" s="47">
        <v>52</v>
      </c>
      <c r="D35" s="48" t="s">
        <v>327</v>
      </c>
      <c r="E35" s="49">
        <v>1293867.1580000001</v>
      </c>
      <c r="F35" s="49">
        <v>14482373.842</v>
      </c>
      <c r="G35" s="50">
        <v>15776241</v>
      </c>
    </row>
    <row r="36" spans="1:7" hidden="1" outlineLevel="1" x14ac:dyDescent="0.25">
      <c r="A36" s="45">
        <v>4</v>
      </c>
      <c r="B36" s="46" t="s">
        <v>290</v>
      </c>
      <c r="C36" s="47">
        <v>52</v>
      </c>
      <c r="D36" s="48" t="s">
        <v>328</v>
      </c>
      <c r="E36" s="49">
        <v>1247118.6850999985</v>
      </c>
      <c r="F36" s="49">
        <v>11850428.314900002</v>
      </c>
      <c r="G36" s="50">
        <v>13097547</v>
      </c>
    </row>
    <row r="37" spans="1:7" hidden="1" outlineLevel="1" x14ac:dyDescent="0.25">
      <c r="A37" s="45">
        <v>5</v>
      </c>
      <c r="B37" s="46" t="s">
        <v>290</v>
      </c>
      <c r="C37" s="47">
        <v>52</v>
      </c>
      <c r="D37" s="48">
        <v>309243</v>
      </c>
      <c r="E37" s="49">
        <v>446650.54319999978</v>
      </c>
      <c r="F37" s="49">
        <v>8274431.4567999998</v>
      </c>
      <c r="G37" s="50">
        <v>8721082</v>
      </c>
    </row>
    <row r="38" spans="1:7" hidden="1" outlineLevel="1" x14ac:dyDescent="0.25">
      <c r="A38" s="45">
        <v>6</v>
      </c>
      <c r="B38" s="46" t="s">
        <v>290</v>
      </c>
      <c r="C38" s="47">
        <v>52</v>
      </c>
      <c r="D38" s="48" t="s">
        <v>354</v>
      </c>
      <c r="E38" s="49">
        <v>1144474.0560999985</v>
      </c>
      <c r="F38" s="49">
        <v>11996640.943900002</v>
      </c>
      <c r="G38" s="50">
        <v>13141115</v>
      </c>
    </row>
    <row r="39" spans="1:7" hidden="1" outlineLevel="1" x14ac:dyDescent="0.25">
      <c r="A39" s="45">
        <v>7</v>
      </c>
      <c r="B39" s="46" t="s">
        <v>290</v>
      </c>
      <c r="C39" s="47">
        <v>52</v>
      </c>
      <c r="D39" s="48" t="s">
        <v>355</v>
      </c>
      <c r="E39" s="49">
        <v>1049868.8334000015</v>
      </c>
      <c r="F39" s="49">
        <v>13357330.166599998</v>
      </c>
      <c r="G39" s="50">
        <v>14407199</v>
      </c>
    </row>
    <row r="40" spans="1:7" hidden="1" outlineLevel="1" x14ac:dyDescent="0.25">
      <c r="A40" s="45">
        <v>8</v>
      </c>
      <c r="B40" s="46" t="s">
        <v>290</v>
      </c>
      <c r="C40" s="47">
        <v>52</v>
      </c>
      <c r="D40" s="48" t="s">
        <v>406</v>
      </c>
      <c r="E40" s="49">
        <v>879563.68949999998</v>
      </c>
      <c r="F40" s="49">
        <v>9250179.3104999997</v>
      </c>
      <c r="G40" s="50">
        <v>10129743</v>
      </c>
    </row>
    <row r="41" spans="1:7" hidden="1" outlineLevel="1" x14ac:dyDescent="0.25">
      <c r="A41" s="45">
        <v>9</v>
      </c>
      <c r="B41" s="46" t="s">
        <v>290</v>
      </c>
      <c r="C41" s="47">
        <v>52</v>
      </c>
      <c r="D41" s="48" t="s">
        <v>438</v>
      </c>
      <c r="E41" s="49">
        <v>884219.10889999964</v>
      </c>
      <c r="F41" s="49">
        <v>9166594.8911000006</v>
      </c>
      <c r="G41" s="50">
        <v>10050814</v>
      </c>
    </row>
    <row r="42" spans="1:7" hidden="1" outlineLevel="1" x14ac:dyDescent="0.25">
      <c r="A42" s="45">
        <v>10</v>
      </c>
      <c r="B42" s="46" t="s">
        <v>290</v>
      </c>
      <c r="C42" s="47">
        <v>52</v>
      </c>
      <c r="D42" s="48" t="s">
        <v>403</v>
      </c>
      <c r="E42" s="49">
        <v>1148650.7345</v>
      </c>
      <c r="F42" s="49">
        <v>13003690.2655</v>
      </c>
      <c r="G42" s="50">
        <v>14152341</v>
      </c>
    </row>
    <row r="43" spans="1:7" hidden="1" outlineLevel="1" x14ac:dyDescent="0.25">
      <c r="A43" s="45">
        <v>11</v>
      </c>
      <c r="B43" s="46" t="s">
        <v>290</v>
      </c>
      <c r="C43" s="47">
        <v>52</v>
      </c>
      <c r="D43" s="48" t="s">
        <v>404</v>
      </c>
      <c r="E43" s="49">
        <v>975275.83079999918</v>
      </c>
      <c r="F43" s="49">
        <v>12242416.169200001</v>
      </c>
      <c r="G43" s="50">
        <v>13217692</v>
      </c>
    </row>
    <row r="44" spans="1:7" hidden="1" outlineLevel="1" x14ac:dyDescent="0.25">
      <c r="A44" s="45">
        <v>12</v>
      </c>
      <c r="B44" s="46" t="s">
        <v>290</v>
      </c>
      <c r="C44" s="47">
        <v>52</v>
      </c>
      <c r="D44" s="48" t="s">
        <v>408</v>
      </c>
      <c r="E44" s="49">
        <v>1023451.3577000007</v>
      </c>
      <c r="F44" s="49">
        <v>14731074.642299999</v>
      </c>
      <c r="G44" s="50">
        <v>15754526</v>
      </c>
    </row>
    <row r="45" spans="1:7" ht="24.75" customHeight="1" collapsed="1" x14ac:dyDescent="0.25">
      <c r="A45" s="218" t="s">
        <v>291</v>
      </c>
      <c r="B45" s="219"/>
      <c r="C45" s="219"/>
      <c r="D45" s="219"/>
      <c r="E45" s="130">
        <f>+SUM(E46:E121)</f>
        <v>571295.08380000014</v>
      </c>
      <c r="F45" s="130">
        <f>+SUM(F46:F121)</f>
        <v>3616298</v>
      </c>
      <c r="G45" s="131">
        <f>+SUM(G46:G121)</f>
        <v>4187593.0837999997</v>
      </c>
    </row>
    <row r="46" spans="1:7" hidden="1" outlineLevel="1" x14ac:dyDescent="0.25">
      <c r="A46" s="52">
        <v>1</v>
      </c>
      <c r="B46" s="53" t="s">
        <v>292</v>
      </c>
      <c r="C46" s="54">
        <v>12</v>
      </c>
      <c r="D46" s="57" t="s">
        <v>296</v>
      </c>
      <c r="E46" s="56">
        <v>22913.904999999999</v>
      </c>
      <c r="F46" s="56">
        <v>252224</v>
      </c>
      <c r="G46" s="50">
        <v>275137.90500000003</v>
      </c>
    </row>
    <row r="47" spans="1:7" hidden="1" outlineLevel="1" x14ac:dyDescent="0.25">
      <c r="A47" s="45">
        <v>2</v>
      </c>
      <c r="B47" s="46" t="s">
        <v>292</v>
      </c>
      <c r="C47" s="47">
        <v>12</v>
      </c>
      <c r="D47" s="9" t="s">
        <v>297</v>
      </c>
      <c r="E47" s="49">
        <v>6819.96</v>
      </c>
      <c r="F47" s="49">
        <v>148260</v>
      </c>
      <c r="G47" s="50">
        <v>155079.96</v>
      </c>
    </row>
    <row r="48" spans="1:7" hidden="1" outlineLevel="1" x14ac:dyDescent="0.25">
      <c r="A48" s="45">
        <v>3</v>
      </c>
      <c r="B48" s="46" t="s">
        <v>292</v>
      </c>
      <c r="C48" s="47">
        <v>12</v>
      </c>
      <c r="D48" s="9" t="s">
        <v>298</v>
      </c>
      <c r="E48" s="49">
        <v>2392.6439999999998</v>
      </c>
      <c r="F48" s="49">
        <v>34676</v>
      </c>
      <c r="G48" s="50">
        <v>37068.644</v>
      </c>
    </row>
    <row r="49" spans="1:7" hidden="1" outlineLevel="1" x14ac:dyDescent="0.25">
      <c r="A49" s="45">
        <v>4</v>
      </c>
      <c r="B49" s="46" t="s">
        <v>292</v>
      </c>
      <c r="C49" s="47">
        <v>12</v>
      </c>
      <c r="D49" s="9" t="s">
        <v>299</v>
      </c>
      <c r="E49" s="49">
        <v>1945.35</v>
      </c>
      <c r="F49" s="49">
        <v>86460</v>
      </c>
      <c r="G49" s="50">
        <v>88405.35</v>
      </c>
    </row>
    <row r="50" spans="1:7" hidden="1" outlineLevel="1" x14ac:dyDescent="0.25">
      <c r="A50" s="45">
        <v>5</v>
      </c>
      <c r="B50" s="46" t="s">
        <v>292</v>
      </c>
      <c r="C50" s="47" t="s">
        <v>300</v>
      </c>
      <c r="D50" s="9" t="s">
        <v>301</v>
      </c>
      <c r="E50" s="49">
        <v>13494.370199999999</v>
      </c>
      <c r="F50" s="49">
        <v>188943</v>
      </c>
      <c r="G50" s="50">
        <v>202437.3702</v>
      </c>
    </row>
    <row r="51" spans="1:7" hidden="1" outlineLevel="1" x14ac:dyDescent="0.25">
      <c r="A51" s="45">
        <v>6</v>
      </c>
      <c r="B51" s="46" t="s">
        <v>292</v>
      </c>
      <c r="C51" s="47" t="s">
        <v>300</v>
      </c>
      <c r="D51" s="9" t="s">
        <v>302</v>
      </c>
      <c r="E51" s="49">
        <v>1687.05</v>
      </c>
      <c r="F51" s="49">
        <v>36675</v>
      </c>
      <c r="G51" s="50">
        <v>38362.050000000003</v>
      </c>
    </row>
    <row r="52" spans="1:7" hidden="1" outlineLevel="1" x14ac:dyDescent="0.25">
      <c r="A52" s="45">
        <v>7</v>
      </c>
      <c r="B52" s="46" t="s">
        <v>292</v>
      </c>
      <c r="C52" s="47" t="s">
        <v>300</v>
      </c>
      <c r="D52" s="9" t="s">
        <v>303</v>
      </c>
      <c r="E52" s="49">
        <v>15316.208899999998</v>
      </c>
      <c r="F52" s="49">
        <v>221781</v>
      </c>
      <c r="G52" s="50">
        <v>237097.2089</v>
      </c>
    </row>
    <row r="53" spans="1:7" hidden="1" outlineLevel="1" x14ac:dyDescent="0.25">
      <c r="A53" s="45">
        <v>8</v>
      </c>
      <c r="B53" s="46" t="s">
        <v>292</v>
      </c>
      <c r="C53" s="47" t="s">
        <v>300</v>
      </c>
      <c r="D53" s="9" t="s">
        <v>304</v>
      </c>
      <c r="E53" s="49">
        <v>1751.7260000000001</v>
      </c>
      <c r="F53" s="49">
        <v>76162</v>
      </c>
      <c r="G53" s="50">
        <v>77913.725999999995</v>
      </c>
    </row>
    <row r="54" spans="1:7" hidden="1" outlineLevel="1" x14ac:dyDescent="0.25">
      <c r="A54" s="45">
        <v>9</v>
      </c>
      <c r="B54" s="46" t="s">
        <v>292</v>
      </c>
      <c r="C54" s="47" t="s">
        <v>300</v>
      </c>
      <c r="D54" s="9" t="s">
        <v>305</v>
      </c>
      <c r="E54" s="49">
        <v>15852.317600000002</v>
      </c>
      <c r="F54" s="49">
        <v>187404</v>
      </c>
      <c r="G54" s="50">
        <v>203256.31760000001</v>
      </c>
    </row>
    <row r="55" spans="1:7" hidden="1" outlineLevel="1" x14ac:dyDescent="0.25">
      <c r="A55" s="45">
        <v>10</v>
      </c>
      <c r="B55" s="46" t="s">
        <v>292</v>
      </c>
      <c r="C55" s="47" t="s">
        <v>300</v>
      </c>
      <c r="D55" s="9" t="s">
        <v>311</v>
      </c>
      <c r="E55" s="49">
        <v>23451.035199999998</v>
      </c>
      <c r="F55" s="49">
        <v>45500</v>
      </c>
      <c r="G55" s="50">
        <v>68951.035199999998</v>
      </c>
    </row>
    <row r="56" spans="1:7" hidden="1" outlineLevel="1" x14ac:dyDescent="0.25">
      <c r="A56" s="45">
        <v>11</v>
      </c>
      <c r="B56" s="46" t="s">
        <v>292</v>
      </c>
      <c r="C56" s="47" t="s">
        <v>295</v>
      </c>
      <c r="D56" s="9" t="s">
        <v>309</v>
      </c>
      <c r="E56" s="49">
        <v>908.5</v>
      </c>
      <c r="F56" s="49">
        <v>39500</v>
      </c>
      <c r="G56" s="50">
        <v>40408.5</v>
      </c>
    </row>
    <row r="57" spans="1:7" hidden="1" outlineLevel="1" x14ac:dyDescent="0.25">
      <c r="A57" s="45">
        <v>12</v>
      </c>
      <c r="B57" s="46" t="s">
        <v>292</v>
      </c>
      <c r="C57" s="47" t="s">
        <v>295</v>
      </c>
      <c r="D57" s="9" t="s">
        <v>310</v>
      </c>
      <c r="E57" s="49">
        <v>623.07000000000005</v>
      </c>
      <c r="F57" s="49">
        <v>27090</v>
      </c>
      <c r="G57" s="50">
        <v>27713.07</v>
      </c>
    </row>
    <row r="58" spans="1:7" hidden="1" outlineLevel="1" x14ac:dyDescent="0.25">
      <c r="A58" s="45">
        <v>13</v>
      </c>
      <c r="B58" s="46" t="s">
        <v>292</v>
      </c>
      <c r="C58" s="47" t="s">
        <v>300</v>
      </c>
      <c r="D58" s="9" t="s">
        <v>312</v>
      </c>
      <c r="E58" s="49">
        <v>10791.240199999998</v>
      </c>
      <c r="F58" s="49">
        <v>12300</v>
      </c>
      <c r="G58" s="50">
        <v>23091.2402</v>
      </c>
    </row>
    <row r="59" spans="1:7" hidden="1" outlineLevel="1" x14ac:dyDescent="0.25">
      <c r="A59" s="45">
        <v>14</v>
      </c>
      <c r="B59" s="46" t="s">
        <v>292</v>
      </c>
      <c r="C59" s="47" t="s">
        <v>295</v>
      </c>
      <c r="D59" s="9" t="s">
        <v>337</v>
      </c>
      <c r="E59" s="49">
        <v>354.2</v>
      </c>
      <c r="F59" s="49">
        <v>7700</v>
      </c>
      <c r="G59" s="50">
        <v>8054.2</v>
      </c>
    </row>
    <row r="60" spans="1:7" hidden="1" outlineLevel="1" x14ac:dyDescent="0.25">
      <c r="A60" s="45">
        <v>15</v>
      </c>
      <c r="B60" s="46" t="s">
        <v>292</v>
      </c>
      <c r="C60" s="47" t="s">
        <v>300</v>
      </c>
      <c r="D60" s="9" t="s">
        <v>338</v>
      </c>
      <c r="E60" s="49">
        <v>6897.95</v>
      </c>
      <c r="F60" s="49">
        <v>6000</v>
      </c>
      <c r="G60" s="50">
        <v>12897.95</v>
      </c>
    </row>
    <row r="61" spans="1:7" hidden="1" outlineLevel="1" x14ac:dyDescent="0.25">
      <c r="A61" s="45">
        <v>16</v>
      </c>
      <c r="B61" s="46" t="s">
        <v>292</v>
      </c>
      <c r="C61" s="47" t="s">
        <v>295</v>
      </c>
      <c r="D61" s="9" t="s">
        <v>339</v>
      </c>
      <c r="E61" s="49">
        <v>437</v>
      </c>
      <c r="F61" s="49">
        <v>9500</v>
      </c>
      <c r="G61" s="50">
        <v>9937</v>
      </c>
    </row>
    <row r="62" spans="1:7" hidden="1" outlineLevel="1" x14ac:dyDescent="0.25">
      <c r="A62" s="45">
        <v>17</v>
      </c>
      <c r="B62" s="46" t="s">
        <v>292</v>
      </c>
      <c r="C62" s="47" t="s">
        <v>300</v>
      </c>
      <c r="D62" s="9" t="s">
        <v>340</v>
      </c>
      <c r="E62" s="49">
        <v>9382.7226999999984</v>
      </c>
      <c r="F62" s="49">
        <v>8186</v>
      </c>
      <c r="G62" s="50">
        <v>17568.722699999998</v>
      </c>
    </row>
    <row r="63" spans="1:7" hidden="1" outlineLevel="1" x14ac:dyDescent="0.25">
      <c r="A63" s="45">
        <v>18</v>
      </c>
      <c r="B63" s="46" t="s">
        <v>292</v>
      </c>
      <c r="C63" s="47" t="s">
        <v>295</v>
      </c>
      <c r="D63" s="9" t="s">
        <v>341</v>
      </c>
      <c r="E63" s="49">
        <v>6550.86</v>
      </c>
      <c r="F63" s="49">
        <v>94940</v>
      </c>
      <c r="G63" s="50">
        <v>101490.86</v>
      </c>
    </row>
    <row r="64" spans="1:7" hidden="1" outlineLevel="1" x14ac:dyDescent="0.25">
      <c r="A64" s="45">
        <v>19</v>
      </c>
      <c r="B64" s="46" t="s">
        <v>292</v>
      </c>
      <c r="C64" s="47" t="s">
        <v>300</v>
      </c>
      <c r="D64" s="9" t="s">
        <v>342</v>
      </c>
      <c r="E64" s="49">
        <v>18691.82</v>
      </c>
      <c r="F64" s="49">
        <v>42300</v>
      </c>
      <c r="G64" s="50">
        <v>60991.82</v>
      </c>
    </row>
    <row r="65" spans="1:7" hidden="1" outlineLevel="1" x14ac:dyDescent="0.25">
      <c r="A65" s="45">
        <v>20</v>
      </c>
      <c r="B65" s="46" t="s">
        <v>292</v>
      </c>
      <c r="C65" s="47" t="s">
        <v>295</v>
      </c>
      <c r="D65" s="9" t="s">
        <v>343</v>
      </c>
      <c r="E65" s="49">
        <v>2628.9</v>
      </c>
      <c r="F65" s="49">
        <v>38100</v>
      </c>
      <c r="G65" s="50">
        <v>40728.9</v>
      </c>
    </row>
    <row r="66" spans="1:7" hidden="1" outlineLevel="1" x14ac:dyDescent="0.25">
      <c r="A66" s="45">
        <v>21</v>
      </c>
      <c r="B66" s="46" t="s">
        <v>292</v>
      </c>
      <c r="C66" s="47" t="s">
        <v>300</v>
      </c>
      <c r="D66" s="9" t="s">
        <v>344</v>
      </c>
      <c r="E66" s="49">
        <v>12664.26</v>
      </c>
      <c r="F66" s="49">
        <v>20250</v>
      </c>
      <c r="G66" s="50">
        <v>32914.26</v>
      </c>
    </row>
    <row r="67" spans="1:7" hidden="1" outlineLevel="1" x14ac:dyDescent="0.25">
      <c r="A67" s="45">
        <v>22</v>
      </c>
      <c r="B67" s="46" t="s">
        <v>292</v>
      </c>
      <c r="C67" s="47" t="s">
        <v>295</v>
      </c>
      <c r="D67" s="9" t="s">
        <v>345</v>
      </c>
      <c r="E67" s="49">
        <v>1012</v>
      </c>
      <c r="F67" s="49">
        <v>11000</v>
      </c>
      <c r="G67" s="50">
        <v>12012</v>
      </c>
    </row>
    <row r="68" spans="1:7" hidden="1" outlineLevel="1" x14ac:dyDescent="0.25">
      <c r="A68" s="45">
        <v>23</v>
      </c>
      <c r="B68" s="46" t="s">
        <v>292</v>
      </c>
      <c r="C68" s="47" t="s">
        <v>300</v>
      </c>
      <c r="D68" s="9" t="s">
        <v>346</v>
      </c>
      <c r="E68" s="49">
        <v>8740.0951999999997</v>
      </c>
      <c r="F68" s="49">
        <v>0</v>
      </c>
      <c r="G68" s="50">
        <v>8740.0951999999997</v>
      </c>
    </row>
    <row r="69" spans="1:7" hidden="1" outlineLevel="1" x14ac:dyDescent="0.25">
      <c r="A69" s="45">
        <v>24</v>
      </c>
      <c r="B69" s="46" t="s">
        <v>292</v>
      </c>
      <c r="C69" s="47" t="s">
        <v>295</v>
      </c>
      <c r="D69" s="9" t="s">
        <v>347</v>
      </c>
      <c r="E69" s="49">
        <v>1564</v>
      </c>
      <c r="F69" s="49">
        <v>17000</v>
      </c>
      <c r="G69" s="50">
        <v>18564</v>
      </c>
    </row>
    <row r="70" spans="1:7" hidden="1" outlineLevel="1" x14ac:dyDescent="0.25">
      <c r="A70" s="45">
        <v>25</v>
      </c>
      <c r="B70" s="46" t="s">
        <v>292</v>
      </c>
      <c r="C70" s="47" t="s">
        <v>300</v>
      </c>
      <c r="D70" s="9" t="s">
        <v>329</v>
      </c>
      <c r="E70" s="49">
        <v>16191.23</v>
      </c>
      <c r="F70" s="49">
        <v>0</v>
      </c>
      <c r="G70" s="50">
        <v>16191.23</v>
      </c>
    </row>
    <row r="71" spans="1:7" hidden="1" outlineLevel="1" x14ac:dyDescent="0.25">
      <c r="A71" s="45">
        <v>26</v>
      </c>
      <c r="B71" s="46" t="s">
        <v>292</v>
      </c>
      <c r="C71" s="47" t="s">
        <v>295</v>
      </c>
      <c r="D71" s="9" t="s">
        <v>330</v>
      </c>
      <c r="E71" s="49">
        <v>2987.24</v>
      </c>
      <c r="F71" s="49">
        <v>32470</v>
      </c>
      <c r="G71" s="50">
        <v>35457.24</v>
      </c>
    </row>
    <row r="72" spans="1:7" hidden="1" outlineLevel="1" x14ac:dyDescent="0.25">
      <c r="A72" s="45">
        <v>27</v>
      </c>
      <c r="B72" s="46" t="s">
        <v>292</v>
      </c>
      <c r="C72" s="47" t="s">
        <v>300</v>
      </c>
      <c r="D72" s="9" t="s">
        <v>331</v>
      </c>
      <c r="E72" s="49">
        <v>9953.4351999999999</v>
      </c>
      <c r="F72" s="49">
        <v>0</v>
      </c>
      <c r="G72" s="50">
        <v>9953.4351999999999</v>
      </c>
    </row>
    <row r="73" spans="1:7" hidden="1" outlineLevel="1" x14ac:dyDescent="0.25">
      <c r="A73" s="45">
        <v>28</v>
      </c>
      <c r="B73" s="46" t="s">
        <v>292</v>
      </c>
      <c r="C73" s="47" t="s">
        <v>294</v>
      </c>
      <c r="D73" s="9" t="s">
        <v>335</v>
      </c>
      <c r="E73" s="49">
        <v>2866.68</v>
      </c>
      <c r="F73" s="49">
        <v>63704</v>
      </c>
      <c r="G73" s="50">
        <v>66570.679999999993</v>
      </c>
    </row>
    <row r="74" spans="1:7" hidden="1" outlineLevel="1" x14ac:dyDescent="0.25">
      <c r="A74" s="45">
        <v>29</v>
      </c>
      <c r="B74" s="46" t="s">
        <v>292</v>
      </c>
      <c r="C74" s="47" t="s">
        <v>295</v>
      </c>
      <c r="D74" s="9" t="s">
        <v>356</v>
      </c>
      <c r="E74" s="49">
        <v>23534.75</v>
      </c>
      <c r="F74" s="49">
        <v>0</v>
      </c>
      <c r="G74" s="50">
        <v>23534.75</v>
      </c>
    </row>
    <row r="75" spans="1:7" hidden="1" outlineLevel="1" x14ac:dyDescent="0.25">
      <c r="A75" s="45">
        <v>30</v>
      </c>
      <c r="B75" s="46" t="s">
        <v>292</v>
      </c>
      <c r="C75" s="47" t="s">
        <v>300</v>
      </c>
      <c r="D75" s="9" t="s">
        <v>336</v>
      </c>
      <c r="E75" s="49">
        <v>3233.5625</v>
      </c>
      <c r="F75" s="49">
        <v>0</v>
      </c>
      <c r="G75" s="50">
        <v>3233.5625</v>
      </c>
    </row>
    <row r="76" spans="1:7" hidden="1" outlineLevel="1" x14ac:dyDescent="0.25">
      <c r="A76" s="45">
        <v>31</v>
      </c>
      <c r="B76" s="46" t="s">
        <v>292</v>
      </c>
      <c r="C76" s="47" t="s">
        <v>294</v>
      </c>
      <c r="D76" s="9" t="s">
        <v>332</v>
      </c>
      <c r="E76" s="49">
        <v>2121.8175000000001</v>
      </c>
      <c r="F76" s="49">
        <v>94303</v>
      </c>
      <c r="G76" s="50">
        <v>96424.817500000005</v>
      </c>
    </row>
    <row r="77" spans="1:7" hidden="1" outlineLevel="1" x14ac:dyDescent="0.25">
      <c r="A77" s="45">
        <v>32</v>
      </c>
      <c r="B77" s="46" t="s">
        <v>292</v>
      </c>
      <c r="C77" s="47" t="s">
        <v>295</v>
      </c>
      <c r="D77" s="9" t="s">
        <v>333</v>
      </c>
      <c r="E77" s="49">
        <v>3910</v>
      </c>
      <c r="F77" s="49">
        <v>0</v>
      </c>
      <c r="G77" s="50">
        <v>3910</v>
      </c>
    </row>
    <row r="78" spans="1:7" hidden="1" outlineLevel="1" x14ac:dyDescent="0.25">
      <c r="A78" s="45">
        <v>33</v>
      </c>
      <c r="B78" s="46" t="s">
        <v>292</v>
      </c>
      <c r="C78" s="47" t="s">
        <v>300</v>
      </c>
      <c r="D78" s="9" t="s">
        <v>334</v>
      </c>
      <c r="E78" s="49">
        <v>17039.39</v>
      </c>
      <c r="F78" s="49">
        <v>0</v>
      </c>
      <c r="G78" s="50">
        <v>17039.39</v>
      </c>
    </row>
    <row r="79" spans="1:7" hidden="1" outlineLevel="1" x14ac:dyDescent="0.25">
      <c r="A79" s="45">
        <v>34</v>
      </c>
      <c r="B79" s="46" t="s">
        <v>292</v>
      </c>
      <c r="C79" s="47" t="s">
        <v>294</v>
      </c>
      <c r="D79" s="9" t="s">
        <v>357</v>
      </c>
      <c r="E79" s="49">
        <v>4972.5450000000001</v>
      </c>
      <c r="F79" s="49">
        <v>116501</v>
      </c>
      <c r="G79" s="50">
        <v>121473.545</v>
      </c>
    </row>
    <row r="80" spans="1:7" hidden="1" outlineLevel="1" x14ac:dyDescent="0.25">
      <c r="A80" s="45">
        <v>35</v>
      </c>
      <c r="B80" s="46" t="s">
        <v>292</v>
      </c>
      <c r="C80" s="47" t="s">
        <v>295</v>
      </c>
      <c r="D80" s="9" t="s">
        <v>358</v>
      </c>
      <c r="E80" s="49">
        <v>2145.21</v>
      </c>
      <c r="F80" s="49">
        <v>1450</v>
      </c>
      <c r="G80" s="50">
        <v>3595.21</v>
      </c>
    </row>
    <row r="81" spans="1:7" hidden="1" outlineLevel="1" x14ac:dyDescent="0.25">
      <c r="A81" s="45">
        <v>36</v>
      </c>
      <c r="B81" s="46" t="s">
        <v>292</v>
      </c>
      <c r="C81" s="47" t="s">
        <v>300</v>
      </c>
      <c r="D81" s="9" t="s">
        <v>375</v>
      </c>
      <c r="E81" s="49">
        <v>6842.47</v>
      </c>
      <c r="F81" s="49">
        <v>0</v>
      </c>
      <c r="G81" s="50">
        <v>6842.47</v>
      </c>
    </row>
    <row r="82" spans="1:7" hidden="1" outlineLevel="1" x14ac:dyDescent="0.25">
      <c r="A82" s="45">
        <v>37</v>
      </c>
      <c r="B82" s="46" t="s">
        <v>292</v>
      </c>
      <c r="C82" s="47" t="s">
        <v>293</v>
      </c>
      <c r="D82" s="9" t="s">
        <v>359</v>
      </c>
      <c r="E82" s="49">
        <v>1219.9625000000001</v>
      </c>
      <c r="F82" s="49">
        <v>57410</v>
      </c>
      <c r="G82" s="50">
        <v>58629.962500000001</v>
      </c>
    </row>
    <row r="83" spans="1:7" hidden="1" outlineLevel="1" x14ac:dyDescent="0.25">
      <c r="A83" s="45">
        <v>38</v>
      </c>
      <c r="B83" s="46" t="s">
        <v>292</v>
      </c>
      <c r="C83" s="47" t="s">
        <v>294</v>
      </c>
      <c r="D83" s="9" t="s">
        <v>360</v>
      </c>
      <c r="E83" s="49">
        <v>8644.4549999999999</v>
      </c>
      <c r="F83" s="49">
        <v>128066</v>
      </c>
      <c r="G83" s="50">
        <v>136710.45499999999</v>
      </c>
    </row>
    <row r="84" spans="1:7" hidden="1" outlineLevel="1" x14ac:dyDescent="0.25">
      <c r="A84" s="45">
        <v>39</v>
      </c>
      <c r="B84" s="46" t="s">
        <v>292</v>
      </c>
      <c r="C84" s="47" t="s">
        <v>295</v>
      </c>
      <c r="D84" s="9" t="s">
        <v>376</v>
      </c>
      <c r="E84" s="49">
        <v>897</v>
      </c>
      <c r="F84" s="49">
        <v>0</v>
      </c>
      <c r="G84" s="50">
        <v>897</v>
      </c>
    </row>
    <row r="85" spans="1:7" hidden="1" outlineLevel="1" x14ac:dyDescent="0.25">
      <c r="A85" s="45">
        <v>40</v>
      </c>
      <c r="B85" s="46" t="s">
        <v>292</v>
      </c>
      <c r="C85" s="47" t="s">
        <v>300</v>
      </c>
      <c r="D85" s="9" t="s">
        <v>361</v>
      </c>
      <c r="E85" s="49">
        <v>35286.324999999997</v>
      </c>
      <c r="F85" s="49">
        <v>0</v>
      </c>
      <c r="G85" s="50">
        <v>35286.324999999997</v>
      </c>
    </row>
    <row r="86" spans="1:7" hidden="1" outlineLevel="1" x14ac:dyDescent="0.25">
      <c r="A86" s="45">
        <v>41</v>
      </c>
      <c r="B86" s="46" t="s">
        <v>292</v>
      </c>
      <c r="C86" s="47" t="s">
        <v>293</v>
      </c>
      <c r="D86" s="9" t="s">
        <v>377</v>
      </c>
      <c r="E86" s="49">
        <v>2450.2525000000001</v>
      </c>
      <c r="F86" s="49">
        <v>115306</v>
      </c>
      <c r="G86" s="50">
        <v>117756.2525</v>
      </c>
    </row>
    <row r="87" spans="1:7" hidden="1" outlineLevel="1" x14ac:dyDescent="0.25">
      <c r="A87" s="45">
        <v>42</v>
      </c>
      <c r="B87" s="46" t="s">
        <v>292</v>
      </c>
      <c r="C87" s="47" t="s">
        <v>294</v>
      </c>
      <c r="D87" s="9" t="s">
        <v>378</v>
      </c>
      <c r="E87" s="49">
        <v>10695.24</v>
      </c>
      <c r="F87" s="49">
        <v>158448</v>
      </c>
      <c r="G87" s="50">
        <v>169143.24</v>
      </c>
    </row>
    <row r="88" spans="1:7" hidden="1" outlineLevel="1" x14ac:dyDescent="0.25">
      <c r="A88" s="45">
        <v>43</v>
      </c>
      <c r="B88" s="46" t="s">
        <v>292</v>
      </c>
      <c r="C88" s="47" t="s">
        <v>295</v>
      </c>
      <c r="D88" s="9" t="s">
        <v>379</v>
      </c>
      <c r="E88" s="49">
        <v>3509.8</v>
      </c>
      <c r="F88" s="49">
        <v>5000</v>
      </c>
      <c r="G88" s="50">
        <v>8509.7999999999993</v>
      </c>
    </row>
    <row r="89" spans="1:7" hidden="1" outlineLevel="1" x14ac:dyDescent="0.25">
      <c r="A89" s="45">
        <v>44</v>
      </c>
      <c r="B89" s="46" t="s">
        <v>292</v>
      </c>
      <c r="C89" s="47" t="s">
        <v>300</v>
      </c>
      <c r="D89" s="9" t="s">
        <v>380</v>
      </c>
      <c r="E89" s="49">
        <v>16314.54</v>
      </c>
      <c r="F89" s="49">
        <v>0</v>
      </c>
      <c r="G89" s="50">
        <v>16314.54</v>
      </c>
    </row>
    <row r="90" spans="1:7" hidden="1" outlineLevel="1" x14ac:dyDescent="0.25">
      <c r="A90" s="45">
        <v>45</v>
      </c>
      <c r="B90" s="46" t="s">
        <v>292</v>
      </c>
      <c r="C90" s="47" t="s">
        <v>293</v>
      </c>
      <c r="D90" s="9" t="s">
        <v>381</v>
      </c>
      <c r="E90" s="49">
        <v>972.4</v>
      </c>
      <c r="F90" s="49">
        <v>45760</v>
      </c>
      <c r="G90" s="50">
        <v>46732.4</v>
      </c>
    </row>
    <row r="91" spans="1:7" hidden="1" outlineLevel="1" x14ac:dyDescent="0.25">
      <c r="A91" s="45">
        <v>46</v>
      </c>
      <c r="B91" s="46" t="s">
        <v>292</v>
      </c>
      <c r="C91" s="47" t="s">
        <v>294</v>
      </c>
      <c r="D91" s="48" t="s">
        <v>382</v>
      </c>
      <c r="E91" s="49">
        <v>9265.7924999999996</v>
      </c>
      <c r="F91" s="49">
        <v>139471</v>
      </c>
      <c r="G91" s="50">
        <v>148736.79250000001</v>
      </c>
    </row>
    <row r="92" spans="1:7" hidden="1" outlineLevel="1" x14ac:dyDescent="0.25">
      <c r="A92" s="45">
        <v>47</v>
      </c>
      <c r="B92" s="46" t="s">
        <v>292</v>
      </c>
      <c r="C92" s="47" t="s">
        <v>295</v>
      </c>
      <c r="D92" s="48" t="s">
        <v>383</v>
      </c>
      <c r="E92" s="49">
        <v>2698.5439999999999</v>
      </c>
      <c r="F92" s="49">
        <v>0</v>
      </c>
      <c r="G92" s="50">
        <v>2698.5439999999999</v>
      </c>
    </row>
    <row r="93" spans="1:7" hidden="1" outlineLevel="1" x14ac:dyDescent="0.25">
      <c r="A93" s="45">
        <v>48</v>
      </c>
      <c r="B93" s="46" t="s">
        <v>292</v>
      </c>
      <c r="C93" s="47" t="s">
        <v>300</v>
      </c>
      <c r="D93" s="48" t="s">
        <v>384</v>
      </c>
      <c r="E93" s="49">
        <v>24092.95</v>
      </c>
      <c r="F93" s="49">
        <v>0</v>
      </c>
      <c r="G93" s="50">
        <v>24092.95</v>
      </c>
    </row>
    <row r="94" spans="1:7" hidden="1" outlineLevel="1" x14ac:dyDescent="0.25">
      <c r="A94" s="45">
        <v>49</v>
      </c>
      <c r="B94" s="46" t="s">
        <v>292</v>
      </c>
      <c r="C94" s="47" t="s">
        <v>293</v>
      </c>
      <c r="D94" s="48" t="s">
        <v>385</v>
      </c>
      <c r="E94" s="49">
        <v>6151.7475999999997</v>
      </c>
      <c r="F94" s="49">
        <v>145997</v>
      </c>
      <c r="G94" s="50">
        <v>152148.7476</v>
      </c>
    </row>
    <row r="95" spans="1:7" hidden="1" outlineLevel="1" x14ac:dyDescent="0.25">
      <c r="A95" s="45">
        <v>50</v>
      </c>
      <c r="B95" s="46" t="s">
        <v>292</v>
      </c>
      <c r="C95" s="47" t="s">
        <v>294</v>
      </c>
      <c r="D95" s="48" t="s">
        <v>386</v>
      </c>
      <c r="E95" s="49">
        <v>8650.7999999999993</v>
      </c>
      <c r="F95" s="49">
        <v>96120</v>
      </c>
      <c r="G95" s="50">
        <v>104770.8</v>
      </c>
    </row>
    <row r="96" spans="1:7" hidden="1" outlineLevel="1" x14ac:dyDescent="0.25">
      <c r="A96" s="45">
        <v>51</v>
      </c>
      <c r="B96" s="46" t="s">
        <v>292</v>
      </c>
      <c r="C96" s="47" t="s">
        <v>295</v>
      </c>
      <c r="D96" s="48" t="s">
        <v>387</v>
      </c>
      <c r="E96" s="49">
        <v>2208</v>
      </c>
      <c r="F96" s="49">
        <v>0</v>
      </c>
      <c r="G96" s="50">
        <v>2208</v>
      </c>
    </row>
    <row r="97" spans="1:7" hidden="1" outlineLevel="1" x14ac:dyDescent="0.25">
      <c r="A97" s="45">
        <v>52</v>
      </c>
      <c r="B97" s="46" t="s">
        <v>292</v>
      </c>
      <c r="C97" s="47" t="s">
        <v>300</v>
      </c>
      <c r="D97" s="48" t="s">
        <v>388</v>
      </c>
      <c r="E97" s="49">
        <v>3419.7152000000001</v>
      </c>
      <c r="F97" s="49">
        <v>0</v>
      </c>
      <c r="G97" s="50">
        <v>3419.7152000000001</v>
      </c>
    </row>
    <row r="98" spans="1:7" hidden="1" outlineLevel="1" x14ac:dyDescent="0.25">
      <c r="A98" s="45">
        <v>53</v>
      </c>
      <c r="B98" s="46" t="s">
        <v>292</v>
      </c>
      <c r="C98" s="47" t="s">
        <v>293</v>
      </c>
      <c r="D98" s="48" t="s">
        <v>389</v>
      </c>
      <c r="E98" s="49">
        <v>2597.1962999999996</v>
      </c>
      <c r="F98" s="49">
        <v>68819</v>
      </c>
      <c r="G98" s="50">
        <v>71416.196299999996</v>
      </c>
    </row>
    <row r="99" spans="1:7" hidden="1" outlineLevel="1" x14ac:dyDescent="0.25">
      <c r="A99" s="45">
        <v>54</v>
      </c>
      <c r="B99" s="46" t="s">
        <v>292</v>
      </c>
      <c r="C99" s="47" t="s">
        <v>294</v>
      </c>
      <c r="D99" s="48" t="s">
        <v>390</v>
      </c>
      <c r="E99" s="49">
        <v>31936.5</v>
      </c>
      <c r="F99" s="49">
        <v>354850</v>
      </c>
      <c r="G99" s="50">
        <v>386786.5</v>
      </c>
    </row>
    <row r="100" spans="1:7" hidden="1" outlineLevel="1" x14ac:dyDescent="0.25">
      <c r="A100" s="45">
        <v>55</v>
      </c>
      <c r="B100" s="46" t="s">
        <v>292</v>
      </c>
      <c r="C100" s="47" t="s">
        <v>295</v>
      </c>
      <c r="D100" s="48" t="s">
        <v>391</v>
      </c>
      <c r="E100" s="49">
        <v>1931.816</v>
      </c>
      <c r="F100" s="49">
        <v>0</v>
      </c>
      <c r="G100" s="50">
        <v>1931.816</v>
      </c>
    </row>
    <row r="101" spans="1:7" hidden="1" outlineLevel="1" x14ac:dyDescent="0.25">
      <c r="A101" s="45">
        <v>56</v>
      </c>
      <c r="B101" s="46" t="s">
        <v>292</v>
      </c>
      <c r="C101" s="47" t="s">
        <v>300</v>
      </c>
      <c r="D101" s="48" t="s">
        <v>392</v>
      </c>
      <c r="E101" s="49">
        <v>4164.2299999999996</v>
      </c>
      <c r="F101" s="49">
        <v>0</v>
      </c>
      <c r="G101" s="50">
        <v>4164.2299999999996</v>
      </c>
    </row>
    <row r="102" spans="1:7" hidden="1" outlineLevel="1" x14ac:dyDescent="0.25">
      <c r="A102" s="45">
        <v>57</v>
      </c>
      <c r="B102" s="46" t="s">
        <v>292</v>
      </c>
      <c r="C102" s="47" t="s">
        <v>293</v>
      </c>
      <c r="D102" s="48" t="s">
        <v>393</v>
      </c>
      <c r="E102" s="49">
        <v>3361.4949999999999</v>
      </c>
      <c r="F102" s="49">
        <v>81094</v>
      </c>
      <c r="G102" s="50">
        <v>84455.494999999995</v>
      </c>
    </row>
    <row r="103" spans="1:7" hidden="1" outlineLevel="1" x14ac:dyDescent="0.25">
      <c r="A103" s="45">
        <v>58</v>
      </c>
      <c r="B103" s="46" t="s">
        <v>292</v>
      </c>
      <c r="C103" s="47" t="s">
        <v>294</v>
      </c>
      <c r="D103" s="48" t="s">
        <v>394</v>
      </c>
      <c r="E103" s="49">
        <v>13410.8325</v>
      </c>
      <c r="F103" s="49">
        <v>11000</v>
      </c>
      <c r="G103" s="50">
        <v>24410.8325</v>
      </c>
    </row>
    <row r="104" spans="1:7" hidden="1" outlineLevel="1" x14ac:dyDescent="0.25">
      <c r="A104" s="45">
        <v>59</v>
      </c>
      <c r="B104" s="46" t="s">
        <v>292</v>
      </c>
      <c r="C104" s="47" t="s">
        <v>295</v>
      </c>
      <c r="D104" s="48" t="s">
        <v>395</v>
      </c>
      <c r="E104" s="49">
        <v>4353.8999999999996</v>
      </c>
      <c r="F104" s="49">
        <v>0</v>
      </c>
      <c r="G104" s="50">
        <v>4353.8999999999996</v>
      </c>
    </row>
    <row r="105" spans="1:7" hidden="1" outlineLevel="1" x14ac:dyDescent="0.25">
      <c r="A105" s="45">
        <v>60</v>
      </c>
      <c r="B105" s="134" t="s">
        <v>292</v>
      </c>
      <c r="C105" s="135" t="s">
        <v>300</v>
      </c>
      <c r="D105" s="136" t="s">
        <v>396</v>
      </c>
      <c r="E105" s="128">
        <v>8584.77</v>
      </c>
      <c r="F105" s="128">
        <v>0</v>
      </c>
      <c r="G105" s="129">
        <v>8584.77</v>
      </c>
    </row>
    <row r="106" spans="1:7" hidden="1" outlineLevel="1" x14ac:dyDescent="0.25">
      <c r="A106" s="179">
        <v>61</v>
      </c>
      <c r="B106" s="134" t="s">
        <v>292</v>
      </c>
      <c r="C106" s="135" t="s">
        <v>293</v>
      </c>
      <c r="D106" s="136" t="s">
        <v>410</v>
      </c>
      <c r="E106" s="128">
        <v>2731.4324999999999</v>
      </c>
      <c r="F106" s="128">
        <v>73738</v>
      </c>
      <c r="G106" s="129">
        <v>76469.432499999995</v>
      </c>
    </row>
    <row r="107" spans="1:7" hidden="1" outlineLevel="1" x14ac:dyDescent="0.25">
      <c r="A107" s="179">
        <v>62</v>
      </c>
      <c r="B107" s="134" t="s">
        <v>292</v>
      </c>
      <c r="C107" s="135" t="s">
        <v>294</v>
      </c>
      <c r="D107" s="136" t="s">
        <v>411</v>
      </c>
      <c r="E107" s="128">
        <v>6675.5249999999996</v>
      </c>
      <c r="F107" s="128">
        <v>0</v>
      </c>
      <c r="G107" s="129">
        <v>6675.5249999999996</v>
      </c>
    </row>
    <row r="108" spans="1:7" hidden="1" outlineLevel="1" x14ac:dyDescent="0.25">
      <c r="A108" s="179">
        <v>63</v>
      </c>
      <c r="B108" s="134" t="s">
        <v>292</v>
      </c>
      <c r="C108" s="135" t="s">
        <v>295</v>
      </c>
      <c r="D108" s="136" t="s">
        <v>412</v>
      </c>
      <c r="E108" s="128">
        <v>1587</v>
      </c>
      <c r="F108" s="128">
        <v>0</v>
      </c>
      <c r="G108" s="129">
        <v>1587</v>
      </c>
    </row>
    <row r="109" spans="1:7" hidden="1" outlineLevel="1" x14ac:dyDescent="0.25">
      <c r="A109" s="179">
        <v>64</v>
      </c>
      <c r="B109" s="134" t="s">
        <v>292</v>
      </c>
      <c r="C109" s="135" t="s">
        <v>300</v>
      </c>
      <c r="D109" s="136" t="s">
        <v>413</v>
      </c>
      <c r="E109" s="128">
        <v>15596.577600000001</v>
      </c>
      <c r="F109" s="128">
        <v>0</v>
      </c>
      <c r="G109" s="129">
        <v>15596.577600000001</v>
      </c>
    </row>
    <row r="110" spans="1:7" hidden="1" outlineLevel="1" x14ac:dyDescent="0.25">
      <c r="A110" s="179">
        <v>65</v>
      </c>
      <c r="B110" s="134" t="s">
        <v>292</v>
      </c>
      <c r="C110" s="135" t="s">
        <v>293</v>
      </c>
      <c r="D110" s="136" t="s">
        <v>414</v>
      </c>
      <c r="E110" s="128">
        <v>7591.6049999999996</v>
      </c>
      <c r="F110" s="128">
        <v>191574</v>
      </c>
      <c r="G110" s="129">
        <v>199165.60500000001</v>
      </c>
    </row>
    <row r="111" spans="1:7" hidden="1" outlineLevel="1" x14ac:dyDescent="0.25">
      <c r="A111" s="179">
        <v>66</v>
      </c>
      <c r="B111" s="134" t="s">
        <v>292</v>
      </c>
      <c r="C111" s="135" t="s">
        <v>294</v>
      </c>
      <c r="D111" s="136" t="s">
        <v>415</v>
      </c>
      <c r="E111" s="128">
        <v>7490.79</v>
      </c>
      <c r="F111" s="128">
        <v>0</v>
      </c>
      <c r="G111" s="129">
        <v>7490.79</v>
      </c>
    </row>
    <row r="112" spans="1:7" hidden="1" outlineLevel="1" x14ac:dyDescent="0.25">
      <c r="A112" s="179">
        <v>67</v>
      </c>
      <c r="B112" s="134" t="s">
        <v>292</v>
      </c>
      <c r="C112" s="135" t="s">
        <v>295</v>
      </c>
      <c r="D112" s="136" t="s">
        <v>416</v>
      </c>
      <c r="E112" s="128">
        <v>1290.3</v>
      </c>
      <c r="F112" s="128">
        <v>0</v>
      </c>
      <c r="G112" s="129">
        <v>1290.3</v>
      </c>
    </row>
    <row r="113" spans="1:7" hidden="1" outlineLevel="1" x14ac:dyDescent="0.25">
      <c r="A113" s="179">
        <v>68</v>
      </c>
      <c r="B113" s="134" t="s">
        <v>292</v>
      </c>
      <c r="C113" s="135" t="s">
        <v>300</v>
      </c>
      <c r="D113" s="136" t="s">
        <v>417</v>
      </c>
      <c r="E113" s="128">
        <v>5601.6275999999998</v>
      </c>
      <c r="F113" s="128">
        <v>0</v>
      </c>
      <c r="G113" s="129">
        <v>5601.6275999999998</v>
      </c>
    </row>
    <row r="114" spans="1:7" hidden="1" outlineLevel="1" x14ac:dyDescent="0.25">
      <c r="A114" s="179">
        <v>69</v>
      </c>
      <c r="B114" s="134" t="s">
        <v>292</v>
      </c>
      <c r="C114" s="135" t="s">
        <v>293</v>
      </c>
      <c r="D114" s="136" t="s">
        <v>430</v>
      </c>
      <c r="E114" s="128">
        <v>2989.79</v>
      </c>
      <c r="F114" s="128">
        <v>13266</v>
      </c>
      <c r="G114" s="129">
        <v>16255.79</v>
      </c>
    </row>
    <row r="115" spans="1:7" hidden="1" outlineLevel="1" x14ac:dyDescent="0.25">
      <c r="A115" s="179">
        <v>70</v>
      </c>
      <c r="B115" s="134" t="s">
        <v>292</v>
      </c>
      <c r="C115" s="135" t="s">
        <v>294</v>
      </c>
      <c r="D115" s="136" t="s">
        <v>431</v>
      </c>
      <c r="E115" s="128">
        <v>4238.9324999999999</v>
      </c>
      <c r="F115" s="128">
        <v>0</v>
      </c>
      <c r="G115" s="129">
        <v>4238.9324999999999</v>
      </c>
    </row>
    <row r="116" spans="1:7" hidden="1" outlineLevel="1" x14ac:dyDescent="0.25">
      <c r="A116" s="179">
        <v>71</v>
      </c>
      <c r="B116" s="134" t="s">
        <v>292</v>
      </c>
      <c r="C116" s="135" t="s">
        <v>295</v>
      </c>
      <c r="D116" s="136" t="s">
        <v>432</v>
      </c>
      <c r="E116" s="128">
        <v>3560.5839999999998</v>
      </c>
      <c r="F116" s="128">
        <v>0</v>
      </c>
      <c r="G116" s="129">
        <v>3560.5839999999998</v>
      </c>
    </row>
    <row r="117" spans="1:7" hidden="1" outlineLevel="1" x14ac:dyDescent="0.25">
      <c r="A117" s="179">
        <v>72</v>
      </c>
      <c r="B117" s="134" t="s">
        <v>292</v>
      </c>
      <c r="C117" s="135" t="s">
        <v>300</v>
      </c>
      <c r="D117" s="136" t="s">
        <v>433</v>
      </c>
      <c r="E117" s="128">
        <v>4016.7662999999998</v>
      </c>
      <c r="F117" s="128">
        <v>0</v>
      </c>
      <c r="G117" s="129">
        <v>4016.7662999999998</v>
      </c>
    </row>
    <row r="118" spans="1:7" hidden="1" outlineLevel="1" x14ac:dyDescent="0.25">
      <c r="A118" s="179">
        <v>73</v>
      </c>
      <c r="B118" s="134" t="s">
        <v>292</v>
      </c>
      <c r="C118" s="135" t="s">
        <v>293</v>
      </c>
      <c r="D118" s="136" t="s">
        <v>434</v>
      </c>
      <c r="E118" s="128">
        <v>1913.52</v>
      </c>
      <c r="F118" s="128">
        <v>10000</v>
      </c>
      <c r="G118" s="129">
        <v>11913.52</v>
      </c>
    </row>
    <row r="119" spans="1:7" hidden="1" outlineLevel="1" x14ac:dyDescent="0.25">
      <c r="A119" s="179">
        <v>74</v>
      </c>
      <c r="B119" s="134" t="s">
        <v>292</v>
      </c>
      <c r="C119" s="135" t="s">
        <v>294</v>
      </c>
      <c r="D119" s="136" t="s">
        <v>435</v>
      </c>
      <c r="E119" s="128">
        <v>6985.5749999999998</v>
      </c>
      <c r="F119" s="128">
        <v>0</v>
      </c>
      <c r="G119" s="129">
        <v>6985.5749999999998</v>
      </c>
    </row>
    <row r="120" spans="1:7" hidden="1" outlineLevel="1" x14ac:dyDescent="0.25">
      <c r="A120" s="179">
        <v>75</v>
      </c>
      <c r="B120" s="134" t="s">
        <v>292</v>
      </c>
      <c r="C120" s="135" t="s">
        <v>295</v>
      </c>
      <c r="D120" s="136" t="s">
        <v>436</v>
      </c>
      <c r="E120" s="128">
        <v>1447.4590000000001</v>
      </c>
      <c r="F120" s="128">
        <v>0</v>
      </c>
      <c r="G120" s="129">
        <v>1447.4590000000001</v>
      </c>
    </row>
    <row r="121" spans="1:7" hidden="1" outlineLevel="1" x14ac:dyDescent="0.25">
      <c r="A121" s="179">
        <v>76</v>
      </c>
      <c r="B121" s="134" t="s">
        <v>292</v>
      </c>
      <c r="C121" s="135" t="s">
        <v>300</v>
      </c>
      <c r="D121" s="136" t="s">
        <v>437</v>
      </c>
      <c r="E121" s="128">
        <v>8089.82</v>
      </c>
      <c r="F121" s="128">
        <v>0</v>
      </c>
      <c r="G121" s="129">
        <v>8089.82</v>
      </c>
    </row>
    <row r="122" spans="1:7" ht="27" customHeight="1" collapsed="1" thickBot="1" x14ac:dyDescent="0.3">
      <c r="A122" s="220" t="s">
        <v>0</v>
      </c>
      <c r="B122" s="221"/>
      <c r="C122" s="221"/>
      <c r="D122" s="221"/>
      <c r="E122" s="180">
        <f>+E8+E21+E32+E45</f>
        <v>219841437.32569999</v>
      </c>
      <c r="F122" s="180">
        <f>+F8+F21+F32+F45</f>
        <v>285221229.59529996</v>
      </c>
      <c r="G122" s="181">
        <f>+G8+G21+G32+G45</f>
        <v>505062666.921</v>
      </c>
    </row>
    <row r="123" spans="1:7" x14ac:dyDescent="0.25">
      <c r="C123" s="44"/>
      <c r="E123" s="62"/>
      <c r="F123" s="62"/>
      <c r="G123" s="62"/>
    </row>
    <row r="124" spans="1:7" x14ac:dyDescent="0.25">
      <c r="C124" s="44"/>
      <c r="E124" s="62"/>
      <c r="F124" s="62"/>
      <c r="G124" s="62"/>
    </row>
    <row r="125" spans="1:7" x14ac:dyDescent="0.25">
      <c r="C125" s="44"/>
      <c r="E125" s="62"/>
      <c r="F125" s="62"/>
      <c r="G125" s="62"/>
    </row>
    <row r="126" spans="1:7" x14ac:dyDescent="0.25">
      <c r="C126" s="44"/>
      <c r="E126" s="62"/>
      <c r="F126" s="62"/>
      <c r="G126" s="62"/>
    </row>
    <row r="127" spans="1:7" x14ac:dyDescent="0.25">
      <c r="C127" s="44"/>
      <c r="E127" s="62"/>
      <c r="F127" s="62"/>
      <c r="G127" s="62"/>
    </row>
    <row r="128" spans="1:7" x14ac:dyDescent="0.25">
      <c r="E128" s="62"/>
      <c r="F128" s="62"/>
      <c r="G128" s="62"/>
    </row>
    <row r="129" spans="2:85" x14ac:dyDescent="0.25">
      <c r="E129" s="62"/>
      <c r="F129" s="62"/>
      <c r="G129" s="62"/>
    </row>
    <row r="130" spans="2:85" ht="25.15" customHeight="1" x14ac:dyDescent="0.25"/>
    <row r="131" spans="2:85" s="44" customFormat="1" x14ac:dyDescent="0.25">
      <c r="B131" s="60"/>
      <c r="C131" s="63"/>
      <c r="D131" s="61"/>
      <c r="E131" s="37"/>
      <c r="F131" s="64"/>
      <c r="G131" s="37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  <c r="CD131" s="35"/>
    </row>
    <row r="132" spans="2:85" s="44" customFormat="1" x14ac:dyDescent="0.25">
      <c r="B132" s="60"/>
      <c r="C132" s="63"/>
      <c r="D132" s="61"/>
      <c r="E132" s="37"/>
      <c r="F132" s="64"/>
      <c r="G132" s="37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  <c r="CD132" s="35"/>
    </row>
    <row r="133" spans="2:85" s="44" customFormat="1" x14ac:dyDescent="0.25">
      <c r="B133" s="60"/>
      <c r="C133" s="63"/>
      <c r="D133" s="61"/>
      <c r="E133" s="37"/>
      <c r="F133" s="64"/>
      <c r="G133" s="37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</row>
    <row r="134" spans="2:85" s="44" customFormat="1" x14ac:dyDescent="0.25">
      <c r="B134" s="60"/>
      <c r="C134" s="63"/>
      <c r="D134" s="61"/>
      <c r="E134" s="37"/>
      <c r="F134" s="64"/>
      <c r="G134" s="37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</row>
    <row r="135" spans="2:85" s="44" customFormat="1" x14ac:dyDescent="0.25">
      <c r="B135" s="60"/>
      <c r="C135" s="63"/>
      <c r="D135" s="61"/>
      <c r="E135" s="37"/>
      <c r="F135" s="64"/>
      <c r="G135" s="37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</row>
    <row r="136" spans="2:85" s="44" customFormat="1" x14ac:dyDescent="0.25">
      <c r="B136" s="60"/>
      <c r="C136" s="63"/>
      <c r="D136" s="61"/>
      <c r="E136" s="37"/>
      <c r="F136" s="64"/>
      <c r="G136" s="37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</row>
    <row r="137" spans="2:85" s="44" customFormat="1" x14ac:dyDescent="0.25">
      <c r="B137" s="60"/>
      <c r="C137" s="63"/>
      <c r="D137" s="61"/>
      <c r="E137" s="37"/>
      <c r="F137" s="64"/>
      <c r="G137" s="37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5"/>
      <c r="CE137" s="35"/>
      <c r="CF137" s="35"/>
      <c r="CG137" s="35"/>
    </row>
    <row r="138" spans="2:85" s="44" customFormat="1" x14ac:dyDescent="0.25">
      <c r="B138" s="60"/>
      <c r="C138" s="63"/>
      <c r="D138" s="61"/>
      <c r="E138" s="37"/>
      <c r="F138" s="64"/>
      <c r="G138" s="37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</row>
    <row r="139" spans="2:85" s="44" customFormat="1" x14ac:dyDescent="0.25">
      <c r="B139" s="60"/>
      <c r="C139" s="63"/>
      <c r="D139" s="61"/>
      <c r="E139" s="37"/>
      <c r="F139" s="64"/>
      <c r="G139" s="37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</row>
    <row r="140" spans="2:85" s="44" customFormat="1" x14ac:dyDescent="0.25">
      <c r="B140" s="60"/>
      <c r="C140" s="63"/>
      <c r="D140" s="61"/>
      <c r="E140" s="37"/>
      <c r="F140" s="64"/>
      <c r="G140" s="37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</row>
    <row r="141" spans="2:85" s="44" customFormat="1" x14ac:dyDescent="0.25">
      <c r="B141" s="60"/>
      <c r="C141" s="63"/>
      <c r="D141" s="61"/>
      <c r="E141" s="37"/>
      <c r="F141" s="64"/>
      <c r="G141" s="37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</row>
    <row r="142" spans="2:85" s="44" customFormat="1" x14ac:dyDescent="0.25">
      <c r="B142" s="60"/>
      <c r="C142" s="63"/>
      <c r="D142" s="61"/>
      <c r="E142" s="37"/>
      <c r="F142" s="64"/>
      <c r="G142" s="37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</row>
    <row r="143" spans="2:85" s="44" customFormat="1" x14ac:dyDescent="0.25">
      <c r="B143" s="60"/>
      <c r="C143" s="63"/>
      <c r="D143" s="61"/>
      <c r="E143" s="37"/>
      <c r="F143" s="64"/>
      <c r="G143" s="37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</row>
    <row r="144" spans="2:85" s="44" customFormat="1" x14ac:dyDescent="0.25">
      <c r="B144" s="60"/>
      <c r="C144" s="63"/>
      <c r="D144" s="61"/>
      <c r="E144" s="37"/>
      <c r="F144" s="64"/>
      <c r="G144" s="37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</row>
    <row r="145" spans="2:85" s="44" customFormat="1" x14ac:dyDescent="0.25">
      <c r="B145" s="60"/>
      <c r="C145" s="63"/>
      <c r="D145" s="61"/>
      <c r="E145" s="37"/>
      <c r="F145" s="64"/>
      <c r="G145" s="37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</row>
    <row r="146" spans="2:85" s="44" customFormat="1" x14ac:dyDescent="0.25">
      <c r="B146" s="60"/>
      <c r="C146" s="63"/>
      <c r="D146" s="61"/>
      <c r="E146" s="37"/>
      <c r="F146" s="64"/>
      <c r="G146" s="37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</row>
    <row r="147" spans="2:85" s="44" customFormat="1" x14ac:dyDescent="0.25">
      <c r="B147" s="60"/>
      <c r="C147" s="63"/>
      <c r="D147" s="61"/>
      <c r="E147" s="37"/>
      <c r="F147" s="64"/>
      <c r="G147" s="37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</row>
    <row r="148" spans="2:85" s="44" customFormat="1" x14ac:dyDescent="0.25">
      <c r="B148" s="60"/>
      <c r="C148" s="63"/>
      <c r="D148" s="61"/>
      <c r="E148" s="37"/>
      <c r="F148" s="64"/>
      <c r="G148" s="37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</row>
    <row r="149" spans="2:85" s="44" customFormat="1" x14ac:dyDescent="0.25">
      <c r="B149" s="60"/>
      <c r="C149" s="63"/>
      <c r="D149" s="61"/>
      <c r="E149" s="37"/>
      <c r="F149" s="64"/>
      <c r="G149" s="37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</row>
    <row r="150" spans="2:85" s="44" customFormat="1" x14ac:dyDescent="0.25">
      <c r="B150" s="60"/>
      <c r="C150" s="63"/>
      <c r="D150" s="61"/>
      <c r="E150" s="37"/>
      <c r="F150" s="64"/>
      <c r="G150" s="37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</row>
    <row r="151" spans="2:85" s="44" customFormat="1" x14ac:dyDescent="0.25">
      <c r="B151" s="60"/>
      <c r="C151" s="63"/>
      <c r="D151" s="61"/>
      <c r="E151" s="37"/>
      <c r="F151" s="64"/>
      <c r="G151" s="37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</row>
    <row r="152" spans="2:85" s="44" customFormat="1" x14ac:dyDescent="0.25">
      <c r="B152" s="60"/>
      <c r="C152" s="63"/>
      <c r="D152" s="61"/>
      <c r="E152" s="37"/>
      <c r="F152" s="64"/>
      <c r="G152" s="37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</row>
    <row r="153" spans="2:85" s="44" customFormat="1" x14ac:dyDescent="0.25">
      <c r="B153" s="60"/>
      <c r="C153" s="63"/>
      <c r="D153" s="61"/>
      <c r="E153" s="37"/>
      <c r="F153" s="64"/>
      <c r="G153" s="37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</row>
    <row r="154" spans="2:85" s="44" customFormat="1" x14ac:dyDescent="0.25">
      <c r="B154" s="60"/>
      <c r="C154" s="63"/>
      <c r="D154" s="61"/>
      <c r="E154" s="37"/>
      <c r="F154" s="64"/>
      <c r="G154" s="37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35"/>
      <c r="CF154" s="35"/>
      <c r="CG154" s="35"/>
    </row>
    <row r="155" spans="2:85" s="44" customFormat="1" x14ac:dyDescent="0.25">
      <c r="B155" s="60"/>
      <c r="C155" s="63"/>
      <c r="D155" s="61"/>
      <c r="E155" s="37"/>
      <c r="F155" s="64"/>
      <c r="G155" s="37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35"/>
      <c r="BY155" s="35"/>
      <c r="BZ155" s="35"/>
      <c r="CA155" s="35"/>
      <c r="CB155" s="35"/>
      <c r="CC155" s="35"/>
      <c r="CD155" s="35"/>
      <c r="CE155" s="35"/>
      <c r="CF155" s="35"/>
      <c r="CG155" s="35"/>
    </row>
    <row r="156" spans="2:85" s="44" customFormat="1" x14ac:dyDescent="0.25">
      <c r="B156" s="60"/>
      <c r="C156" s="63"/>
      <c r="D156" s="61"/>
      <c r="E156" s="37"/>
      <c r="F156" s="64"/>
      <c r="G156" s="37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5"/>
      <c r="CE156" s="35"/>
      <c r="CF156" s="35"/>
      <c r="CG156" s="35"/>
    </row>
    <row r="157" spans="2:85" s="44" customFormat="1" x14ac:dyDescent="0.25">
      <c r="B157" s="60"/>
      <c r="C157" s="63"/>
      <c r="D157" s="61"/>
      <c r="E157" s="37"/>
      <c r="F157" s="64"/>
      <c r="G157" s="37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</row>
    <row r="158" spans="2:85" s="44" customFormat="1" x14ac:dyDescent="0.25">
      <c r="B158" s="60"/>
      <c r="C158" s="63"/>
      <c r="D158" s="61"/>
      <c r="E158" s="37"/>
      <c r="F158" s="64"/>
      <c r="G158" s="37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  <c r="BX158" s="35"/>
      <c r="BY158" s="35"/>
      <c r="BZ158" s="35"/>
      <c r="CA158" s="35"/>
      <c r="CB158" s="35"/>
      <c r="CC158" s="35"/>
      <c r="CD158" s="35"/>
      <c r="CE158" s="35"/>
      <c r="CF158" s="35"/>
      <c r="CG158" s="35"/>
    </row>
    <row r="159" spans="2:85" s="44" customFormat="1" x14ac:dyDescent="0.25">
      <c r="B159" s="60"/>
      <c r="C159" s="63"/>
      <c r="D159" s="61"/>
      <c r="E159" s="37"/>
      <c r="F159" s="64"/>
      <c r="G159" s="37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  <c r="BX159" s="35"/>
      <c r="BY159" s="35"/>
      <c r="BZ159" s="35"/>
      <c r="CA159" s="35"/>
      <c r="CB159" s="35"/>
      <c r="CC159" s="35"/>
      <c r="CD159" s="35"/>
      <c r="CE159" s="35"/>
      <c r="CF159" s="35"/>
      <c r="CG159" s="35"/>
    </row>
    <row r="160" spans="2:85" s="44" customFormat="1" x14ac:dyDescent="0.25">
      <c r="B160" s="60"/>
      <c r="C160" s="63"/>
      <c r="D160" s="61"/>
      <c r="E160" s="37"/>
      <c r="F160" s="64"/>
      <c r="G160" s="37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35"/>
      <c r="CE160" s="35"/>
      <c r="CF160" s="35"/>
      <c r="CG160" s="35"/>
    </row>
    <row r="161" spans="2:85" s="44" customFormat="1" x14ac:dyDescent="0.25">
      <c r="B161" s="60"/>
      <c r="C161" s="63"/>
      <c r="D161" s="61"/>
      <c r="E161" s="37"/>
      <c r="F161" s="64"/>
      <c r="G161" s="37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  <c r="BX161" s="35"/>
      <c r="BY161" s="35"/>
      <c r="BZ161" s="35"/>
      <c r="CA161" s="35"/>
      <c r="CB161" s="35"/>
      <c r="CC161" s="35"/>
      <c r="CD161" s="35"/>
      <c r="CE161" s="35"/>
      <c r="CF161" s="35"/>
      <c r="CG161" s="35"/>
    </row>
    <row r="162" spans="2:85" s="44" customFormat="1" x14ac:dyDescent="0.25">
      <c r="B162" s="60"/>
      <c r="C162" s="63"/>
      <c r="D162" s="61"/>
      <c r="E162" s="37"/>
      <c r="F162" s="64"/>
      <c r="G162" s="37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35"/>
      <c r="BY162" s="35"/>
      <c r="BZ162" s="35"/>
      <c r="CA162" s="35"/>
      <c r="CB162" s="35"/>
      <c r="CC162" s="35"/>
      <c r="CD162" s="35"/>
      <c r="CE162" s="35"/>
      <c r="CF162" s="35"/>
      <c r="CG162" s="35"/>
    </row>
    <row r="163" spans="2:85" s="44" customFormat="1" x14ac:dyDescent="0.25">
      <c r="B163" s="60"/>
      <c r="C163" s="63"/>
      <c r="D163" s="61"/>
      <c r="E163" s="37"/>
      <c r="F163" s="64"/>
      <c r="G163" s="37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  <c r="BX163" s="35"/>
      <c r="BY163" s="35"/>
      <c r="BZ163" s="35"/>
      <c r="CA163" s="35"/>
      <c r="CB163" s="35"/>
      <c r="CC163" s="35"/>
      <c r="CD163" s="35"/>
      <c r="CE163" s="35"/>
      <c r="CF163" s="35"/>
      <c r="CG163" s="35"/>
    </row>
    <row r="164" spans="2:85" s="44" customFormat="1" x14ac:dyDescent="0.25">
      <c r="B164" s="60"/>
      <c r="C164" s="63"/>
      <c r="D164" s="61"/>
      <c r="E164" s="37"/>
      <c r="F164" s="64"/>
      <c r="G164" s="37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  <c r="BX164" s="35"/>
      <c r="BY164" s="35"/>
      <c r="BZ164" s="35"/>
      <c r="CA164" s="35"/>
      <c r="CB164" s="35"/>
      <c r="CC164" s="35"/>
      <c r="CD164" s="35"/>
      <c r="CE164" s="35"/>
      <c r="CF164" s="35"/>
      <c r="CG164" s="35"/>
    </row>
    <row r="165" spans="2:85" s="44" customFormat="1" x14ac:dyDescent="0.25">
      <c r="B165" s="60"/>
      <c r="C165" s="63"/>
      <c r="D165" s="61"/>
      <c r="E165" s="37"/>
      <c r="F165" s="64"/>
      <c r="G165" s="37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  <c r="BX165" s="35"/>
      <c r="BY165" s="35"/>
      <c r="BZ165" s="35"/>
      <c r="CA165" s="35"/>
      <c r="CB165" s="35"/>
      <c r="CC165" s="35"/>
      <c r="CD165" s="35"/>
      <c r="CE165" s="35"/>
      <c r="CF165" s="35"/>
      <c r="CG165" s="35"/>
    </row>
    <row r="166" spans="2:85" s="44" customFormat="1" x14ac:dyDescent="0.25">
      <c r="B166" s="60"/>
      <c r="C166" s="63"/>
      <c r="D166" s="61"/>
      <c r="E166" s="37"/>
      <c r="F166" s="64"/>
      <c r="G166" s="37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  <c r="BX166" s="35"/>
      <c r="BY166" s="35"/>
      <c r="BZ166" s="35"/>
      <c r="CA166" s="35"/>
      <c r="CB166" s="35"/>
      <c r="CC166" s="35"/>
      <c r="CD166" s="35"/>
      <c r="CE166" s="35"/>
      <c r="CF166" s="35"/>
      <c r="CG166" s="35"/>
    </row>
    <row r="167" spans="2:85" s="44" customFormat="1" x14ac:dyDescent="0.25">
      <c r="B167" s="60"/>
      <c r="C167" s="63"/>
      <c r="D167" s="61"/>
      <c r="E167" s="37"/>
      <c r="F167" s="64"/>
      <c r="G167" s="37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  <c r="BX167" s="35"/>
      <c r="BY167" s="35"/>
      <c r="BZ167" s="35"/>
      <c r="CA167" s="35"/>
      <c r="CB167" s="35"/>
      <c r="CC167" s="35"/>
      <c r="CD167" s="35"/>
      <c r="CE167" s="35"/>
      <c r="CF167" s="35"/>
      <c r="CG167" s="35"/>
    </row>
    <row r="168" spans="2:85" s="44" customFormat="1" x14ac:dyDescent="0.25">
      <c r="B168" s="60"/>
      <c r="C168" s="63"/>
      <c r="D168" s="61"/>
      <c r="E168" s="37"/>
      <c r="F168" s="64"/>
      <c r="G168" s="37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  <c r="BX168" s="35"/>
      <c r="BY168" s="35"/>
      <c r="BZ168" s="35"/>
      <c r="CA168" s="35"/>
      <c r="CB168" s="35"/>
      <c r="CC168" s="35"/>
      <c r="CD168" s="35"/>
      <c r="CE168" s="35"/>
      <c r="CF168" s="35"/>
      <c r="CG168" s="35"/>
    </row>
    <row r="169" spans="2:85" s="44" customFormat="1" x14ac:dyDescent="0.25">
      <c r="B169" s="60"/>
      <c r="C169" s="63"/>
      <c r="D169" s="61"/>
      <c r="E169" s="37"/>
      <c r="F169" s="64"/>
      <c r="G169" s="37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  <c r="BX169" s="35"/>
      <c r="BY169" s="35"/>
      <c r="BZ169" s="35"/>
      <c r="CA169" s="35"/>
      <c r="CB169" s="35"/>
      <c r="CC169" s="35"/>
      <c r="CD169" s="35"/>
      <c r="CE169" s="35"/>
      <c r="CF169" s="35"/>
      <c r="CG169" s="35"/>
    </row>
    <row r="170" spans="2:85" s="44" customFormat="1" x14ac:dyDescent="0.25">
      <c r="B170" s="60"/>
      <c r="C170" s="63"/>
      <c r="D170" s="61"/>
      <c r="E170" s="37"/>
      <c r="F170" s="64"/>
      <c r="G170" s="37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  <c r="BX170" s="35"/>
      <c r="BY170" s="35"/>
      <c r="BZ170" s="35"/>
      <c r="CA170" s="35"/>
      <c r="CB170" s="35"/>
      <c r="CC170" s="35"/>
      <c r="CD170" s="35"/>
      <c r="CE170" s="35"/>
      <c r="CF170" s="35"/>
      <c r="CG170" s="35"/>
    </row>
    <row r="171" spans="2:85" s="44" customFormat="1" x14ac:dyDescent="0.25">
      <c r="B171" s="60"/>
      <c r="C171" s="63"/>
      <c r="D171" s="61"/>
      <c r="E171" s="37"/>
      <c r="F171" s="64"/>
      <c r="G171" s="37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  <c r="BX171" s="35"/>
      <c r="BY171" s="35"/>
      <c r="BZ171" s="35"/>
      <c r="CA171" s="35"/>
      <c r="CB171" s="35"/>
      <c r="CC171" s="35"/>
      <c r="CD171" s="35"/>
      <c r="CE171" s="35"/>
      <c r="CF171" s="35"/>
      <c r="CG171" s="35"/>
    </row>
    <row r="172" spans="2:85" s="44" customFormat="1" x14ac:dyDescent="0.25">
      <c r="B172" s="60"/>
      <c r="C172" s="63"/>
      <c r="D172" s="61"/>
      <c r="E172" s="37"/>
      <c r="F172" s="64"/>
      <c r="G172" s="37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  <c r="BX172" s="35"/>
      <c r="BY172" s="35"/>
      <c r="BZ172" s="35"/>
      <c r="CA172" s="35"/>
      <c r="CB172" s="35"/>
      <c r="CC172" s="35"/>
      <c r="CD172" s="35"/>
      <c r="CE172" s="35"/>
      <c r="CF172" s="35"/>
      <c r="CG172" s="35"/>
    </row>
    <row r="173" spans="2:85" s="44" customFormat="1" x14ac:dyDescent="0.25">
      <c r="B173" s="60"/>
      <c r="C173" s="63"/>
      <c r="D173" s="61"/>
      <c r="E173" s="37"/>
      <c r="F173" s="64"/>
      <c r="G173" s="37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  <c r="BX173" s="35"/>
      <c r="BY173" s="35"/>
      <c r="BZ173" s="35"/>
      <c r="CA173" s="35"/>
      <c r="CB173" s="35"/>
      <c r="CC173" s="35"/>
      <c r="CD173" s="35"/>
      <c r="CE173" s="35"/>
      <c r="CF173" s="35"/>
      <c r="CG173" s="35"/>
    </row>
    <row r="174" spans="2:85" s="44" customFormat="1" x14ac:dyDescent="0.25">
      <c r="B174" s="60"/>
      <c r="C174" s="63"/>
      <c r="D174" s="61"/>
      <c r="E174" s="37"/>
      <c r="F174" s="64"/>
      <c r="G174" s="37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  <c r="BX174" s="35"/>
      <c r="BY174" s="35"/>
      <c r="BZ174" s="35"/>
      <c r="CA174" s="35"/>
      <c r="CB174" s="35"/>
      <c r="CC174" s="35"/>
      <c r="CD174" s="35"/>
      <c r="CE174" s="35"/>
      <c r="CF174" s="35"/>
      <c r="CG174" s="35"/>
    </row>
    <row r="175" spans="2:85" s="44" customFormat="1" x14ac:dyDescent="0.25">
      <c r="B175" s="60"/>
      <c r="C175" s="63"/>
      <c r="D175" s="61"/>
      <c r="E175" s="37"/>
      <c r="F175" s="64"/>
      <c r="G175" s="37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  <c r="BX175" s="35"/>
      <c r="BY175" s="35"/>
      <c r="BZ175" s="35"/>
      <c r="CA175" s="35"/>
      <c r="CB175" s="35"/>
      <c r="CC175" s="35"/>
      <c r="CD175" s="35"/>
      <c r="CE175" s="35"/>
      <c r="CF175" s="35"/>
      <c r="CG175" s="35"/>
    </row>
    <row r="176" spans="2:85" s="44" customFormat="1" x14ac:dyDescent="0.25">
      <c r="B176" s="60"/>
      <c r="C176" s="63"/>
      <c r="D176" s="61"/>
      <c r="E176" s="37"/>
      <c r="F176" s="64"/>
      <c r="G176" s="37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  <c r="BX176" s="35"/>
      <c r="BY176" s="35"/>
      <c r="BZ176" s="35"/>
      <c r="CA176" s="35"/>
      <c r="CB176" s="35"/>
      <c r="CC176" s="35"/>
      <c r="CD176" s="35"/>
      <c r="CE176" s="35"/>
      <c r="CF176" s="35"/>
      <c r="CG176" s="35"/>
    </row>
    <row r="177" spans="2:85" s="44" customFormat="1" x14ac:dyDescent="0.25">
      <c r="B177" s="60"/>
      <c r="C177" s="63"/>
      <c r="D177" s="61"/>
      <c r="E177" s="37"/>
      <c r="F177" s="64"/>
      <c r="G177" s="37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  <c r="BX177" s="35"/>
      <c r="BY177" s="35"/>
      <c r="BZ177" s="35"/>
      <c r="CA177" s="35"/>
      <c r="CB177" s="35"/>
      <c r="CC177" s="35"/>
      <c r="CD177" s="35"/>
      <c r="CE177" s="35"/>
      <c r="CF177" s="35"/>
      <c r="CG177" s="35"/>
    </row>
    <row r="178" spans="2:85" s="44" customFormat="1" x14ac:dyDescent="0.25">
      <c r="B178" s="60"/>
      <c r="C178" s="63"/>
      <c r="D178" s="61"/>
      <c r="E178" s="37"/>
      <c r="F178" s="64"/>
      <c r="G178" s="37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  <c r="BX178" s="35"/>
      <c r="BY178" s="35"/>
      <c r="BZ178" s="35"/>
      <c r="CA178" s="35"/>
      <c r="CB178" s="35"/>
      <c r="CC178" s="35"/>
      <c r="CD178" s="35"/>
      <c r="CE178" s="35"/>
      <c r="CF178" s="35"/>
      <c r="CG178" s="35"/>
    </row>
    <row r="179" spans="2:85" s="44" customFormat="1" x14ac:dyDescent="0.25">
      <c r="B179" s="60"/>
      <c r="C179" s="63"/>
      <c r="D179" s="61"/>
      <c r="E179" s="37"/>
      <c r="F179" s="64"/>
      <c r="G179" s="37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  <c r="BX179" s="35"/>
      <c r="BY179" s="35"/>
      <c r="BZ179" s="35"/>
      <c r="CA179" s="35"/>
      <c r="CB179" s="35"/>
      <c r="CC179" s="35"/>
      <c r="CD179" s="35"/>
      <c r="CE179" s="35"/>
      <c r="CF179" s="35"/>
      <c r="CG179" s="35"/>
    </row>
    <row r="180" spans="2:85" s="44" customFormat="1" x14ac:dyDescent="0.25">
      <c r="B180" s="60"/>
      <c r="C180" s="63"/>
      <c r="D180" s="61"/>
      <c r="E180" s="37"/>
      <c r="F180" s="64"/>
      <c r="G180" s="37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  <c r="BX180" s="35"/>
      <c r="BY180" s="35"/>
      <c r="BZ180" s="35"/>
      <c r="CA180" s="35"/>
      <c r="CB180" s="35"/>
      <c r="CC180" s="35"/>
      <c r="CD180" s="35"/>
      <c r="CE180" s="35"/>
      <c r="CF180" s="35"/>
      <c r="CG180" s="35"/>
    </row>
    <row r="181" spans="2:85" s="44" customFormat="1" x14ac:dyDescent="0.25">
      <c r="B181" s="60"/>
      <c r="C181" s="63"/>
      <c r="D181" s="61"/>
      <c r="E181" s="37"/>
      <c r="F181" s="64"/>
      <c r="G181" s="37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  <c r="BX181" s="35"/>
      <c r="BY181" s="35"/>
      <c r="BZ181" s="35"/>
      <c r="CA181" s="35"/>
      <c r="CB181" s="35"/>
      <c r="CC181" s="35"/>
      <c r="CD181" s="35"/>
      <c r="CE181" s="35"/>
      <c r="CF181" s="35"/>
      <c r="CG181" s="35"/>
    </row>
    <row r="182" spans="2:85" s="44" customFormat="1" x14ac:dyDescent="0.25">
      <c r="B182" s="60"/>
      <c r="C182" s="63"/>
      <c r="D182" s="61"/>
      <c r="E182" s="37"/>
      <c r="F182" s="64"/>
      <c r="G182" s="37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  <c r="BX182" s="35"/>
      <c r="BY182" s="35"/>
      <c r="BZ182" s="35"/>
      <c r="CA182" s="35"/>
      <c r="CB182" s="35"/>
      <c r="CC182" s="35"/>
      <c r="CD182" s="35"/>
      <c r="CE182" s="35"/>
      <c r="CF182" s="35"/>
      <c r="CG182" s="35"/>
    </row>
    <row r="183" spans="2:85" s="44" customFormat="1" x14ac:dyDescent="0.25">
      <c r="B183" s="60"/>
      <c r="C183" s="63"/>
      <c r="D183" s="61"/>
      <c r="E183" s="37"/>
      <c r="F183" s="64"/>
      <c r="G183" s="37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  <c r="BX183" s="35"/>
      <c r="BY183" s="35"/>
      <c r="BZ183" s="35"/>
      <c r="CA183" s="35"/>
      <c r="CB183" s="35"/>
      <c r="CC183" s="35"/>
      <c r="CD183" s="35"/>
      <c r="CE183" s="35"/>
      <c r="CF183" s="35"/>
      <c r="CG183" s="35"/>
    </row>
    <row r="184" spans="2:85" s="44" customFormat="1" x14ac:dyDescent="0.25">
      <c r="B184" s="60"/>
      <c r="C184" s="63"/>
      <c r="D184" s="61"/>
      <c r="E184" s="37"/>
      <c r="F184" s="64"/>
      <c r="G184" s="37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  <c r="BX184" s="35"/>
      <c r="BY184" s="35"/>
      <c r="BZ184" s="35"/>
      <c r="CA184" s="35"/>
      <c r="CB184" s="35"/>
      <c r="CC184" s="35"/>
      <c r="CD184" s="35"/>
      <c r="CE184" s="35"/>
      <c r="CF184" s="35"/>
      <c r="CG184" s="35"/>
    </row>
    <row r="185" spans="2:85" s="44" customFormat="1" x14ac:dyDescent="0.25">
      <c r="B185" s="60"/>
      <c r="C185" s="63"/>
      <c r="D185" s="61"/>
      <c r="E185" s="37"/>
      <c r="F185" s="64"/>
      <c r="G185" s="37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  <c r="BX185" s="35"/>
      <c r="BY185" s="35"/>
      <c r="BZ185" s="35"/>
      <c r="CA185" s="35"/>
      <c r="CB185" s="35"/>
      <c r="CC185" s="35"/>
      <c r="CD185" s="35"/>
      <c r="CE185" s="35"/>
      <c r="CF185" s="35"/>
      <c r="CG185" s="35"/>
    </row>
  </sheetData>
  <mergeCells count="9">
    <mergeCell ref="A32:D32"/>
    <mergeCell ref="A45:D45"/>
    <mergeCell ref="A122:D122"/>
    <mergeCell ref="A2:G2"/>
    <mergeCell ref="A4:G4"/>
    <mergeCell ref="B6:D6"/>
    <mergeCell ref="B7:D7"/>
    <mergeCell ref="A8:D8"/>
    <mergeCell ref="A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Payments on External Loans</vt:lpstr>
      <vt:lpstr>Disbursements of ext. loans</vt:lpstr>
      <vt:lpstr>Paymenst on Eurobonds</vt:lpstr>
      <vt:lpstr>Allocations of Gov.t.securities</vt:lpstr>
      <vt:lpstr>Payments on Gov. tr.securities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Marianna Hakobyan</cp:lastModifiedBy>
  <cp:lastPrinted>2024-10-15T08:45:05Z</cp:lastPrinted>
  <dcterms:created xsi:type="dcterms:W3CDTF">2022-04-11T09:34:17Z</dcterms:created>
  <dcterms:modified xsi:type="dcterms:W3CDTF">2025-01-29T07:24:03Z</dcterms:modified>
  <cp:keywords>https://mul2-minfin.gov.am/tasks/945635/oneclick?token=89f23792e918166617789775c8a7bcc4</cp:keywords>
</cp:coreProperties>
</file>