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<sst xmlns="http://schemas.openxmlformats.org/spreadsheetml/2006/main" count="107" uniqueCount="87">
  <si>
    <t>ՀԱՇՎԵՏՎՈՒԹՅՈՒՆ*</t>
  </si>
  <si>
    <t>Հայաստանի Հանրապետության 2010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</si>
  <si>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</si>
  <si>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</si>
  <si>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</si>
  <si>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Պլան¹</t>
  </si>
  <si>
    <t xml:space="preserve">Ճշտված պլան² </t>
  </si>
  <si>
    <t>Փաստացի</t>
  </si>
  <si>
    <t>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</si>
  <si>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</si>
  <si>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</si>
  <si>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</si>
  <si>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</si>
  <si>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</si>
  <si>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Փաստացի սոցիալական ապահովության վճարներ (գործատուի կողմից)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</si>
  <si>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</si>
  <si>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</si>
  <si>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</si>
  <si>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</si>
  <si>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</si>
  <si>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</si>
  <si>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</si>
  <si>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</si>
  <si>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</si>
  <si>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</si>
  <si>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</si>
  <si>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</si>
  <si>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</si>
  <si>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</si>
  <si>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օտարերկրյա կառավարություններին</t>
  </si>
  <si>
    <t xml:space="preserve"> - Ընթացիկ դրամաշնորհներ օտարերկրյա կառավարություններին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</si>
  <si>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</si>
  <si>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</si>
  <si>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</si>
  <si>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</si>
  <si>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</si>
  <si>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</si>
  <si>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</si>
  <si>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</si>
  <si>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</si>
  <si>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</si>
  <si>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</si>
  <si>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</si>
  <si>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</si>
  <si>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</si>
  <si>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</si>
  <si>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</si>
  <si>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</si>
  <si>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</si>
  <si>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</si>
  <si>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</si>
  <si>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</si>
  <si>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</si>
  <si>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</si>
  <si>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</si>
  <si>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</si>
  <si>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</si>
  <si>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</si>
  <si>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</si>
  <si>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</si>
  <si>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</si>
  <si>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</si>
  <si>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</si>
  <si>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</si>
  <si>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</si>
  <si>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</si>
  <si>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</si>
  <si>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</si>
  <si>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</si>
  <si>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</si>
  <si>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</si>
  <si>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</si>
  <si>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</si>
  <si>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</si>
  <si>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</si>
  <si>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</si>
  <si>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</si>
  <si>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</si>
  <si>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</si>
  <si>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</si>
  <si>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</si>
  <si>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ՌԱԶՄԱՎԱՐԱԿԱՆ ՊԱՇԱՐՆԵՐ</t>
  </si>
  <si>
    <t>ՉԱՐՏԱԴՐՎԱԾ ԱԿՏԻՎՆԵՐ</t>
  </si>
  <si>
    <t>ՈՉ ՖԻՆԱՆՍԱԿԱՆ ԱԿՏԻՎՆԵՐԻ ՕՏԱՐՈՒՄԻՑ ՄՈՒՏՔԵՐ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</si>
  <si>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2010 թվականի պետական բյուջեի մասին» ՀՀ օրենքի 9-րդ հոդվածի 11-րդ կետի:       </t>
  </si>
  <si>
    <t xml:space="preserve">¹ Հաստատված է «Հայաստանի Հանրապետության 2010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</si>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</sst>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10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15" applyNumberFormat="1" applyFont="1" applyFill="1" applyAlignment="1">
      <alignment horizontal="center" wrapText="1"/>
    </xf>
    <xf numFmtId="4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165" fontId="6" fillId="0" borderId="3" xfId="0" applyNumberFormat="1" applyFont="1" applyFill="1" applyBorder="1" applyAlignment="1">
      <alignment horizontal="right" wrapText="1"/>
    </xf>
    <xf numFmtId="166" fontId="6" fillId="0" borderId="1" xfId="19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5" fillId="0" borderId="4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4" fontId="5" fillId="0" borderId="1" xfId="15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6" fillId="0" borderId="4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right" wrapText="1"/>
    </xf>
    <xf numFmtId="166" fontId="5" fillId="0" borderId="1" xfId="19" applyNumberFormat="1" applyFont="1" applyFill="1" applyBorder="1" applyAlignment="1">
      <alignment horizontal="right" wrapText="1"/>
    </xf>
    <xf numFmtId="166" fontId="5" fillId="0" borderId="1" xfId="19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43" fontId="5" fillId="0" borderId="1" xfId="15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 wrapText="1"/>
    </xf>
    <xf numFmtId="164" fontId="9" fillId="0" borderId="1" xfId="15" applyNumberFormat="1" applyFont="1" applyFill="1" applyBorder="1" applyAlignment="1">
      <alignment horizontal="right" wrapText="1"/>
    </xf>
    <xf numFmtId="164" fontId="6" fillId="0" borderId="1" xfId="15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left" wrapText="1"/>
    </xf>
    <xf numFmtId="164" fontId="6" fillId="0" borderId="6" xfId="1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A1" sqref="A1:G16384"/>
    </sheetView>
  </sheetViews>
  <sheetFormatPr defaultColWidth="9.140625" defaultRowHeight="12.75"/>
  <cols>
    <col min="1" max="1" width="44.421875" style="33" customWidth="1"/>
    <col min="2" max="2" width="15.7109375" style="33" customWidth="1"/>
    <col min="3" max="3" width="16.57421875" style="23" customWidth="1"/>
    <col min="4" max="4" width="18.57421875" style="4" bestFit="1" customWidth="1"/>
    <col min="5" max="5" width="9.421875" style="4" customWidth="1"/>
    <col min="6" max="7" width="9.140625" style="4" customWidth="1"/>
  </cols>
  <sheetData>
    <row r="1" spans="1:7" ht="17.25">
      <c r="A1" s="1" t="s">
        <v>0</v>
      </c>
      <c r="B1" s="1"/>
      <c r="C1" s="1"/>
      <c r="D1" s="1"/>
      <c r="E1" s="1"/>
      <c r="F1" s="2"/>
      <c r="G1" s="2"/>
    </row>
    <row r="2" spans="1:7" ht="17.25">
      <c r="A2" s="1" t="s">
        <v>1</v>
      </c>
      <c r="B2" s="1"/>
      <c r="C2" s="1"/>
      <c r="D2" s="1"/>
      <c r="E2" s="1"/>
      <c r="F2" s="2"/>
      <c r="G2" s="2"/>
    </row>
    <row r="3" spans="1:5" ht="13.5">
      <c r="A3" s="3" t="s">
        <v>2</v>
      </c>
      <c r="B3" s="3"/>
      <c r="C3" s="3"/>
      <c r="D3" s="3"/>
      <c r="E3" s="3"/>
    </row>
    <row r="4" spans="1:5" ht="13.5">
      <c r="A4" s="3" t="s">
        <v>3</v>
      </c>
      <c r="B4" s="3"/>
      <c r="C4" s="3"/>
      <c r="D4" s="3"/>
      <c r="E4" s="3"/>
    </row>
    <row r="5" spans="1:4" ht="13.5">
      <c r="A5" s="5"/>
      <c r="B5" s="6"/>
      <c r="C5" s="7"/>
      <c r="D5" s="8"/>
    </row>
    <row r="6" spans="1:7" ht="57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/>
      <c r="G6" s="10"/>
    </row>
    <row r="7" spans="1:7" ht="14.25">
      <c r="A7" s="11" t="s">
        <v>9</v>
      </c>
      <c r="B7" s="12">
        <f>B9+B75</f>
        <v>935524584</v>
      </c>
      <c r="C7" s="12">
        <f>C9+C75</f>
        <v>976296904.14</v>
      </c>
      <c r="D7" s="12">
        <f>D9+D75</f>
        <v>954316528.3399999</v>
      </c>
      <c r="E7" s="13">
        <f>D7/C7</f>
        <v>0.9774859720369982</v>
      </c>
      <c r="F7" s="14"/>
      <c r="G7" s="14"/>
    </row>
    <row r="8" spans="1:7" ht="14.25">
      <c r="A8" s="15" t="s">
        <v>10</v>
      </c>
      <c r="B8" s="16"/>
      <c r="C8" s="17"/>
      <c r="D8" s="17"/>
      <c r="E8" s="13"/>
      <c r="F8" s="18"/>
      <c r="G8" s="18"/>
    </row>
    <row r="9" spans="1:7" ht="14.25">
      <c r="A9" s="19" t="s">
        <v>11</v>
      </c>
      <c r="B9" s="20">
        <f>B11+B15+B23+B27+B31+B51+B67</f>
        <v>771504537</v>
      </c>
      <c r="C9" s="20">
        <f>C11+C15+C23+C27+C31+C51+C67</f>
        <v>772716558.39</v>
      </c>
      <c r="D9" s="20">
        <f>D11+D15+D23+D27+D31+D51+D67</f>
        <v>763130115.7199999</v>
      </c>
      <c r="E9" s="13">
        <f>D9/C9</f>
        <v>0.987593843349269</v>
      </c>
      <c r="F9" s="14"/>
      <c r="G9" s="14"/>
    </row>
    <row r="10" spans="1:7" ht="14.25">
      <c r="A10" s="15" t="s">
        <v>10</v>
      </c>
      <c r="B10" s="16"/>
      <c r="C10" s="17"/>
      <c r="D10" s="17"/>
      <c r="E10" s="13"/>
      <c r="F10" s="18"/>
      <c r="G10" s="18"/>
    </row>
    <row r="11" spans="1:7" ht="14.25">
      <c r="A11" s="19" t="s">
        <v>12</v>
      </c>
      <c r="B11" s="20">
        <f>B13+B14</f>
        <v>68583483</v>
      </c>
      <c r="C11" s="20">
        <f>C13+C14</f>
        <v>80061092.9</v>
      </c>
      <c r="D11" s="20">
        <f>D13+D14</f>
        <v>78279814.16999999</v>
      </c>
      <c r="E11" s="13">
        <f>D11/C11</f>
        <v>0.9777510065691344</v>
      </c>
      <c r="F11" s="14"/>
      <c r="G11" s="14"/>
    </row>
    <row r="12" spans="1:7" ht="13.5">
      <c r="A12" s="15" t="s">
        <v>10</v>
      </c>
      <c r="B12" s="16"/>
      <c r="C12" s="17"/>
      <c r="D12" s="17"/>
      <c r="E12" s="21"/>
      <c r="F12" s="18"/>
      <c r="G12" s="18"/>
    </row>
    <row r="13" spans="1:7" ht="27">
      <c r="A13" s="15" t="s">
        <v>13</v>
      </c>
      <c r="B13" s="16">
        <v>63770404.9</v>
      </c>
      <c r="C13" s="17">
        <f>80061092.9-C14</f>
        <v>74563639.2</v>
      </c>
      <c r="D13" s="17">
        <f>78279814.17-5172199.07</f>
        <v>73107615.1</v>
      </c>
      <c r="E13" s="22">
        <f>D13/C13</f>
        <v>0.9804727328813102</v>
      </c>
      <c r="F13" s="18"/>
      <c r="G13" s="18"/>
    </row>
    <row r="14" spans="1:5" ht="27">
      <c r="A14" s="15" t="s">
        <v>14</v>
      </c>
      <c r="B14" s="16">
        <v>4813078.1</v>
      </c>
      <c r="C14" s="17">
        <v>5497453.7</v>
      </c>
      <c r="D14" s="17">
        <v>5172199.07</v>
      </c>
      <c r="E14" s="22">
        <f aca="true" t="shared" si="0" ref="E14:E75">D14/C14</f>
        <v>0.9408354034887098</v>
      </c>
    </row>
    <row r="15" spans="1:7" ht="28.5">
      <c r="A15" s="19" t="s">
        <v>15</v>
      </c>
      <c r="B15" s="20">
        <f>B17+B18+B19+B20+B21+B22</f>
        <v>158096345.89999998</v>
      </c>
      <c r="C15" s="20">
        <f>C17+C18+C19+C20+C21+C22</f>
        <v>162268935.17</v>
      </c>
      <c r="D15" s="20">
        <f>D17+D18+D19+D20+D21+D22</f>
        <v>159862849.04</v>
      </c>
      <c r="E15" s="22">
        <f t="shared" si="0"/>
        <v>0.9851722319649212</v>
      </c>
      <c r="F15" s="18"/>
      <c r="G15" s="18"/>
    </row>
    <row r="16" spans="1:7" ht="14.25">
      <c r="A16" s="15" t="s">
        <v>10</v>
      </c>
      <c r="B16" s="16"/>
      <c r="C16" s="17"/>
      <c r="D16" s="17"/>
      <c r="E16" s="22"/>
      <c r="F16" s="14"/>
      <c r="G16" s="14"/>
    </row>
    <row r="17" spans="1:7" ht="13.5">
      <c r="A17" s="15" t="s">
        <v>16</v>
      </c>
      <c r="B17" s="16">
        <v>10406050.8</v>
      </c>
      <c r="C17" s="17">
        <v>9902842.21</v>
      </c>
      <c r="D17" s="17">
        <v>9680518.67</v>
      </c>
      <c r="E17" s="22">
        <f t="shared" si="0"/>
        <v>0.9775495221184585</v>
      </c>
      <c r="F17" s="18"/>
      <c r="G17" s="18"/>
    </row>
    <row r="18" spans="1:7" ht="13.5">
      <c r="A18" s="15" t="s">
        <v>17</v>
      </c>
      <c r="B18" s="16">
        <v>3015563.6</v>
      </c>
      <c r="C18" s="17">
        <v>3688569.61</v>
      </c>
      <c r="D18" s="17">
        <v>3558693.34</v>
      </c>
      <c r="E18" s="22">
        <f t="shared" si="0"/>
        <v>0.9647895298904228</v>
      </c>
      <c r="F18" s="18"/>
      <c r="G18" s="18"/>
    </row>
    <row r="19" spans="1:7" ht="27">
      <c r="A19" s="15" t="s">
        <v>18</v>
      </c>
      <c r="B19" s="16">
        <v>124271100.7</v>
      </c>
      <c r="C19" s="17">
        <v>122323944.03</v>
      </c>
      <c r="D19" s="17">
        <v>121491464.65</v>
      </c>
      <c r="E19" s="22">
        <f t="shared" si="0"/>
        <v>0.9931944691074069</v>
      </c>
      <c r="F19" s="18"/>
      <c r="G19" s="18"/>
    </row>
    <row r="20" spans="1:7" ht="27">
      <c r="A20" s="15" t="s">
        <v>19</v>
      </c>
      <c r="B20" s="16">
        <v>1733114</v>
      </c>
      <c r="C20" s="23">
        <v>1741217.9</v>
      </c>
      <c r="D20" s="17">
        <v>1735651.51</v>
      </c>
      <c r="E20" s="22">
        <f t="shared" si="0"/>
        <v>0.9968031628896074</v>
      </c>
      <c r="F20" s="18"/>
      <c r="G20" s="18"/>
    </row>
    <row r="21" spans="1:7" ht="27">
      <c r="A21" s="15" t="s">
        <v>20</v>
      </c>
      <c r="B21" s="16">
        <v>7371450.6</v>
      </c>
      <c r="C21" s="17">
        <v>9197035.23</v>
      </c>
      <c r="D21" s="17">
        <v>9005102.07</v>
      </c>
      <c r="E21" s="22">
        <f t="shared" si="0"/>
        <v>0.9791309747978425</v>
      </c>
      <c r="F21" s="18"/>
      <c r="G21" s="18"/>
    </row>
    <row r="22" spans="1:7" ht="13.5">
      <c r="A22" s="15" t="s">
        <v>21</v>
      </c>
      <c r="B22" s="16">
        <v>11299066.2</v>
      </c>
      <c r="C22" s="17">
        <v>15415326.19</v>
      </c>
      <c r="D22" s="17">
        <v>14391418.8</v>
      </c>
      <c r="E22" s="22">
        <f t="shared" si="0"/>
        <v>0.9335786101844402</v>
      </c>
      <c r="F22" s="18"/>
      <c r="G22" s="18"/>
    </row>
    <row r="23" spans="1:7" ht="14.25">
      <c r="A23" s="19" t="s">
        <v>22</v>
      </c>
      <c r="B23" s="20">
        <f>B25+B26</f>
        <v>37076946.4</v>
      </c>
      <c r="C23" s="20">
        <f>C25+C26</f>
        <v>30436035.9</v>
      </c>
      <c r="D23" s="20">
        <f>D25+D26</f>
        <v>30436021.34</v>
      </c>
      <c r="E23" s="22">
        <f t="shared" si="0"/>
        <v>0.9999995216196995</v>
      </c>
      <c r="F23" s="18"/>
      <c r="G23" s="18"/>
    </row>
    <row r="24" spans="1:7" ht="14.25">
      <c r="A24" s="15" t="s">
        <v>10</v>
      </c>
      <c r="B24" s="16"/>
      <c r="C24" s="17"/>
      <c r="D24" s="17"/>
      <c r="E24" s="22"/>
      <c r="F24" s="14"/>
      <c r="G24" s="14"/>
    </row>
    <row r="25" spans="1:7" ht="13.5">
      <c r="A25" s="15" t="s">
        <v>23</v>
      </c>
      <c r="B25" s="16">
        <v>17409147.2</v>
      </c>
      <c r="C25" s="17">
        <v>15832261.2</v>
      </c>
      <c r="D25" s="17">
        <v>15832260.9</v>
      </c>
      <c r="E25" s="22">
        <f t="shared" si="0"/>
        <v>0.9999999810513486</v>
      </c>
      <c r="F25" s="18"/>
      <c r="G25" s="18"/>
    </row>
    <row r="26" spans="1:7" ht="13.5">
      <c r="A26" s="15" t="s">
        <v>24</v>
      </c>
      <c r="B26" s="16">
        <v>19667799.2</v>
      </c>
      <c r="C26" s="17">
        <v>14603774.7</v>
      </c>
      <c r="D26" s="17">
        <v>14603760.44</v>
      </c>
      <c r="E26" s="22">
        <f t="shared" si="0"/>
        <v>0.9999990235401263</v>
      </c>
      <c r="F26" s="18"/>
      <c r="G26" s="18"/>
    </row>
    <row r="27" spans="1:7" ht="14.25">
      <c r="A27" s="19" t="s">
        <v>25</v>
      </c>
      <c r="B27" s="20">
        <f>B29+B30</f>
        <v>17586573.3</v>
      </c>
      <c r="C27" s="20">
        <f>C29+C30</f>
        <v>17894465.95</v>
      </c>
      <c r="D27" s="20">
        <f>D29+D30</f>
        <v>17849862.32</v>
      </c>
      <c r="E27" s="22">
        <f t="shared" si="0"/>
        <v>0.9975074064727817</v>
      </c>
      <c r="F27" s="18"/>
      <c r="G27" s="18"/>
    </row>
    <row r="28" spans="1:7" ht="14.25">
      <c r="A28" s="15" t="s">
        <v>10</v>
      </c>
      <c r="B28" s="16"/>
      <c r="C28" s="17"/>
      <c r="D28" s="17"/>
      <c r="E28" s="22"/>
      <c r="F28" s="14"/>
      <c r="G28" s="14"/>
    </row>
    <row r="29" spans="1:7" ht="27">
      <c r="A29" s="15" t="s">
        <v>26</v>
      </c>
      <c r="B29" s="16">
        <v>16379908.9</v>
      </c>
      <c r="C29" s="17">
        <v>16823648.55</v>
      </c>
      <c r="D29" s="17">
        <v>16785545.06</v>
      </c>
      <c r="E29" s="22">
        <f t="shared" si="0"/>
        <v>0.9977351232768114</v>
      </c>
      <c r="F29" s="18"/>
      <c r="G29" s="18"/>
    </row>
    <row r="30" spans="1:7" ht="27">
      <c r="A30" s="15" t="s">
        <v>27</v>
      </c>
      <c r="B30" s="16">
        <v>1206664.4</v>
      </c>
      <c r="C30" s="17">
        <v>1070817.4</v>
      </c>
      <c r="D30" s="17">
        <v>1064317.26</v>
      </c>
      <c r="E30" s="22">
        <f t="shared" si="0"/>
        <v>0.9939297400285054</v>
      </c>
      <c r="F30" s="18"/>
      <c r="G30" s="18"/>
    </row>
    <row r="31" spans="1:7" ht="14.25">
      <c r="A31" s="19" t="s">
        <v>28</v>
      </c>
      <c r="B31" s="20">
        <f>B33+B35+B38+B48</f>
        <v>84415026.89999999</v>
      </c>
      <c r="C31" s="20">
        <f>C33+C35+C38+C48</f>
        <v>94661653.17</v>
      </c>
      <c r="D31" s="20">
        <f>D33+D35+D38+D48</f>
        <v>94375285.78999999</v>
      </c>
      <c r="E31" s="22">
        <f t="shared" si="0"/>
        <v>0.9969748322535026</v>
      </c>
      <c r="F31" s="18"/>
      <c r="G31" s="18"/>
    </row>
    <row r="32" spans="1:7" ht="14.25">
      <c r="A32" s="15" t="s">
        <v>10</v>
      </c>
      <c r="B32" s="16"/>
      <c r="C32" s="17"/>
      <c r="D32" s="17"/>
      <c r="E32" s="22"/>
      <c r="F32" s="14"/>
      <c r="G32" s="14"/>
    </row>
    <row r="33" spans="1:7" ht="27">
      <c r="A33" s="15" t="s">
        <v>29</v>
      </c>
      <c r="B33" s="24">
        <f>B34</f>
        <v>0</v>
      </c>
      <c r="C33" s="17">
        <v>116811</v>
      </c>
      <c r="D33" s="17">
        <f>D34</f>
        <v>116810.7</v>
      </c>
      <c r="E33" s="22">
        <f t="shared" si="0"/>
        <v>0.9999974317487222</v>
      </c>
      <c r="F33" s="14"/>
      <c r="G33" s="14"/>
    </row>
    <row r="34" spans="1:7" ht="27">
      <c r="A34" s="15" t="s">
        <v>30</v>
      </c>
      <c r="B34" s="16"/>
      <c r="C34" s="17">
        <v>116811</v>
      </c>
      <c r="D34" s="17">
        <v>116810.7</v>
      </c>
      <c r="E34" s="22">
        <f t="shared" si="0"/>
        <v>0.9999974317487222</v>
      </c>
      <c r="F34" s="14"/>
      <c r="G34" s="14"/>
    </row>
    <row r="35" spans="1:7" ht="27">
      <c r="A35" s="15" t="s">
        <v>31</v>
      </c>
      <c r="B35" s="16">
        <f>B37</f>
        <v>1345681</v>
      </c>
      <c r="C35" s="16">
        <f>C37</f>
        <v>1456247.4</v>
      </c>
      <c r="D35" s="16">
        <f>D37</f>
        <v>1451446.21</v>
      </c>
      <c r="E35" s="22">
        <f t="shared" si="0"/>
        <v>0.9967030396071437</v>
      </c>
      <c r="F35" s="18"/>
      <c r="G35" s="18"/>
    </row>
    <row r="36" spans="1:7" ht="13.5">
      <c r="A36" s="15" t="s">
        <v>10</v>
      </c>
      <c r="B36" s="16"/>
      <c r="C36" s="17"/>
      <c r="D36" s="17"/>
      <c r="E36" s="22"/>
      <c r="F36" s="18"/>
      <c r="G36" s="18"/>
    </row>
    <row r="37" spans="1:7" ht="27">
      <c r="A37" s="15" t="s">
        <v>32</v>
      </c>
      <c r="B37" s="16">
        <v>1345681</v>
      </c>
      <c r="C37" s="17">
        <v>1456247.4</v>
      </c>
      <c r="D37" s="17">
        <v>1451446.21</v>
      </c>
      <c r="E37" s="22">
        <f t="shared" si="0"/>
        <v>0.9967030396071437</v>
      </c>
      <c r="F37" s="18"/>
      <c r="G37" s="18"/>
    </row>
    <row r="38" spans="1:7" ht="27">
      <c r="A38" s="15" t="s">
        <v>33</v>
      </c>
      <c r="B38" s="16">
        <f>B40+B41+B42+B43+B44+B45+B46+B47</f>
        <v>80145561.1</v>
      </c>
      <c r="C38" s="16">
        <f>C40+C41+C42+C43+C44+C45+C46+C47</f>
        <v>87316872.42</v>
      </c>
      <c r="D38" s="16">
        <f>D40+D41+D42+D43+D44+D45+D46+D47</f>
        <v>87223956</v>
      </c>
      <c r="E38" s="22">
        <f t="shared" si="0"/>
        <v>0.9989358709556949</v>
      </c>
      <c r="F38" s="18"/>
      <c r="G38" s="18"/>
    </row>
    <row r="39" spans="1:7" ht="13.5">
      <c r="A39" s="15" t="s">
        <v>34</v>
      </c>
      <c r="B39" s="16"/>
      <c r="C39" s="17"/>
      <c r="D39" s="17"/>
      <c r="E39" s="22"/>
      <c r="F39" s="18"/>
      <c r="G39" s="18"/>
    </row>
    <row r="40" spans="1:7" ht="27">
      <c r="A40" s="15" t="s">
        <v>35</v>
      </c>
      <c r="B40" s="16">
        <v>921354.5</v>
      </c>
      <c r="C40" s="17">
        <v>862958.5</v>
      </c>
      <c r="D40" s="17">
        <v>862373.15</v>
      </c>
      <c r="E40" s="22">
        <f t="shared" si="0"/>
        <v>0.9993216939169149</v>
      </c>
      <c r="F40" s="18"/>
      <c r="G40" s="18"/>
    </row>
    <row r="41" spans="1:7" ht="13.5">
      <c r="A41" s="15" t="s">
        <v>36</v>
      </c>
      <c r="B41" s="16">
        <v>5375874.1</v>
      </c>
      <c r="C41" s="17">
        <v>5449594.97</v>
      </c>
      <c r="D41" s="17">
        <v>5448459.13</v>
      </c>
      <c r="E41" s="22">
        <f t="shared" si="0"/>
        <v>0.9997915735011037</v>
      </c>
      <c r="F41" s="18"/>
      <c r="G41" s="18"/>
    </row>
    <row r="42" spans="1:7" ht="40.5">
      <c r="A42" s="15" t="s">
        <v>37</v>
      </c>
      <c r="B42" s="16">
        <v>32421789.3</v>
      </c>
      <c r="C42" s="17">
        <v>32421789.3</v>
      </c>
      <c r="D42" s="17">
        <v>32421789.3</v>
      </c>
      <c r="E42" s="22">
        <f t="shared" si="0"/>
        <v>1</v>
      </c>
      <c r="F42" s="18"/>
      <c r="G42" s="18"/>
    </row>
    <row r="43" spans="1:7" ht="40.5">
      <c r="A43" s="15" t="s">
        <v>38</v>
      </c>
      <c r="B43" s="25">
        <v>66273.5</v>
      </c>
      <c r="C43" s="26">
        <v>66273.5</v>
      </c>
      <c r="D43" s="26">
        <v>66273.5</v>
      </c>
      <c r="E43" s="22">
        <f t="shared" si="0"/>
        <v>1</v>
      </c>
      <c r="F43" s="18"/>
      <c r="G43" s="18"/>
    </row>
    <row r="44" spans="1:7" ht="13.5">
      <c r="A44" s="15" t="s">
        <v>39</v>
      </c>
      <c r="B44" s="25"/>
      <c r="C44" s="26">
        <v>7368.5</v>
      </c>
      <c r="D44" s="26">
        <v>7368.5</v>
      </c>
      <c r="E44" s="22">
        <f t="shared" si="0"/>
        <v>1</v>
      </c>
      <c r="F44" s="18"/>
      <c r="G44" s="18"/>
    </row>
    <row r="45" spans="1:7" ht="40.5">
      <c r="A45" s="15" t="s">
        <v>40</v>
      </c>
      <c r="B45" s="16">
        <v>16906430</v>
      </c>
      <c r="C45" s="17">
        <v>17618761.33</v>
      </c>
      <c r="D45" s="17">
        <v>17595994.55</v>
      </c>
      <c r="E45" s="22">
        <f t="shared" si="0"/>
        <v>0.9987078104088264</v>
      </c>
      <c r="F45" s="18"/>
      <c r="G45" s="18"/>
    </row>
    <row r="46" spans="1:7" ht="40.5">
      <c r="A46" s="15" t="s">
        <v>41</v>
      </c>
      <c r="B46" s="16">
        <v>4731879.8</v>
      </c>
      <c r="C46" s="17">
        <v>4833201.8</v>
      </c>
      <c r="D46" s="17">
        <v>4804209.5</v>
      </c>
      <c r="E46" s="22">
        <f t="shared" si="0"/>
        <v>0.9940014298596016</v>
      </c>
      <c r="F46" s="18"/>
      <c r="G46" s="18"/>
    </row>
    <row r="47" spans="1:7" ht="13.5">
      <c r="A47" s="15" t="s">
        <v>42</v>
      </c>
      <c r="B47" s="16">
        <v>19721959.9</v>
      </c>
      <c r="C47" s="17">
        <v>26056924.52</v>
      </c>
      <c r="D47" s="17">
        <v>26017488.37</v>
      </c>
      <c r="E47" s="22">
        <f t="shared" si="0"/>
        <v>0.9984865385794195</v>
      </c>
      <c r="F47" s="18"/>
      <c r="G47" s="18"/>
    </row>
    <row r="48" spans="1:7" ht="27">
      <c r="A48" s="15" t="s">
        <v>43</v>
      </c>
      <c r="B48" s="16">
        <v>2923784.8</v>
      </c>
      <c r="C48" s="17">
        <v>5771722.35</v>
      </c>
      <c r="D48" s="17">
        <v>5583072.88</v>
      </c>
      <c r="E48" s="22">
        <f t="shared" si="0"/>
        <v>0.9673148743892714</v>
      </c>
      <c r="F48" s="18"/>
      <c r="G48" s="18"/>
    </row>
    <row r="49" spans="1:7" ht="13.5">
      <c r="A49" s="15" t="s">
        <v>34</v>
      </c>
      <c r="B49" s="16"/>
      <c r="C49" s="17"/>
      <c r="D49" s="17"/>
      <c r="E49" s="22"/>
      <c r="F49" s="18"/>
      <c r="G49" s="18"/>
    </row>
    <row r="50" spans="1:7" ht="13.5">
      <c r="A50" s="15" t="s">
        <v>44</v>
      </c>
      <c r="B50" s="16"/>
      <c r="C50" s="17">
        <v>1574125.4</v>
      </c>
      <c r="D50" s="17">
        <v>1567172.36</v>
      </c>
      <c r="E50" s="22">
        <f t="shared" si="0"/>
        <v>0.9955829186162679</v>
      </c>
      <c r="F50" s="18"/>
      <c r="G50" s="18"/>
    </row>
    <row r="51" spans="1:5" ht="28.5">
      <c r="A51" s="19" t="s">
        <v>45</v>
      </c>
      <c r="B51" s="20">
        <f>B53+B54+B64</f>
        <v>242359374.9</v>
      </c>
      <c r="C51" s="20">
        <f>C53+C54+C64</f>
        <v>244107965.92000002</v>
      </c>
      <c r="D51" s="20">
        <f>D53+D54+D64</f>
        <v>244020961.9</v>
      </c>
      <c r="E51" s="22">
        <f t="shared" si="0"/>
        <v>0.999643583855725</v>
      </c>
    </row>
    <row r="52" spans="1:7" ht="14.25">
      <c r="A52" s="15" t="s">
        <v>10</v>
      </c>
      <c r="B52" s="16"/>
      <c r="C52" s="17"/>
      <c r="D52" s="17"/>
      <c r="E52" s="22"/>
      <c r="F52" s="14"/>
      <c r="G52" s="14"/>
    </row>
    <row r="53" spans="1:7" ht="13.5">
      <c r="A53" s="15" t="s">
        <v>46</v>
      </c>
      <c r="B53" s="16">
        <v>272890</v>
      </c>
      <c r="C53" s="17">
        <v>264546.8</v>
      </c>
      <c r="D53" s="17">
        <v>257618.42</v>
      </c>
      <c r="E53" s="22">
        <f t="shared" si="0"/>
        <v>0.9738103806207447</v>
      </c>
      <c r="F53" s="18"/>
      <c r="G53" s="18"/>
    </row>
    <row r="54" spans="1:7" ht="27">
      <c r="A54" s="15" t="s">
        <v>47</v>
      </c>
      <c r="B54" s="16">
        <f>B56+B57+B58+B59+B60+B61+B62+B63</f>
        <v>64115292.6</v>
      </c>
      <c r="C54" s="17">
        <v>64988613.82</v>
      </c>
      <c r="D54" s="17">
        <f>D56+D57+D58+D59+D60+D61+D62+D63</f>
        <v>64908540.720000006</v>
      </c>
      <c r="E54" s="22">
        <f t="shared" si="0"/>
        <v>0.9987678903227298</v>
      </c>
      <c r="F54" s="18"/>
      <c r="G54" s="18"/>
    </row>
    <row r="55" spans="1:7" ht="13.5">
      <c r="A55" s="15" t="s">
        <v>10</v>
      </c>
      <c r="B55" s="16"/>
      <c r="C55" s="17"/>
      <c r="D55" s="17"/>
      <c r="E55" s="22"/>
      <c r="F55" s="18"/>
      <c r="G55" s="18"/>
    </row>
    <row r="56" spans="1:7" ht="27">
      <c r="A56" s="15" t="s">
        <v>48</v>
      </c>
      <c r="B56" s="16">
        <v>2363075</v>
      </c>
      <c r="C56" s="17">
        <v>2052295.8</v>
      </c>
      <c r="D56" s="17">
        <v>2050137.95</v>
      </c>
      <c r="E56" s="22">
        <f t="shared" si="0"/>
        <v>0.9989485677454487</v>
      </c>
      <c r="F56" s="18"/>
      <c r="G56" s="18"/>
    </row>
    <row r="57" spans="1:7" ht="13.5">
      <c r="A57" s="15" t="s">
        <v>49</v>
      </c>
      <c r="B57" s="16">
        <v>3787792.8</v>
      </c>
      <c r="C57" s="17">
        <v>5156905.7</v>
      </c>
      <c r="D57" s="17">
        <v>5156717.62</v>
      </c>
      <c r="E57" s="22">
        <f t="shared" si="0"/>
        <v>0.9999635285167228</v>
      </c>
      <c r="F57" s="18"/>
      <c r="G57" s="18"/>
    </row>
    <row r="58" spans="1:7" ht="27">
      <c r="A58" s="15" t="s">
        <v>50</v>
      </c>
      <c r="B58" s="16">
        <v>35470930.2</v>
      </c>
      <c r="C58" s="17">
        <v>35749790.7</v>
      </c>
      <c r="D58" s="17">
        <v>35736866.78</v>
      </c>
      <c r="E58" s="22">
        <f t="shared" si="0"/>
        <v>0.9996384896317728</v>
      </c>
      <c r="F58" s="18"/>
      <c r="G58" s="18"/>
    </row>
    <row r="59" spans="1:7" ht="13.5">
      <c r="A59" s="15" t="s">
        <v>51</v>
      </c>
      <c r="B59" s="16">
        <v>4536000</v>
      </c>
      <c r="C59" s="17">
        <v>4707114.5</v>
      </c>
      <c r="D59" s="17">
        <v>4707114.5</v>
      </c>
      <c r="E59" s="22">
        <f t="shared" si="0"/>
        <v>1</v>
      </c>
      <c r="F59" s="18"/>
      <c r="G59" s="18"/>
    </row>
    <row r="60" spans="1:7" ht="27">
      <c r="A60" s="15" t="s">
        <v>52</v>
      </c>
      <c r="B60" s="16">
        <v>88146</v>
      </c>
      <c r="C60" s="17">
        <v>93146</v>
      </c>
      <c r="D60" s="17">
        <v>93146</v>
      </c>
      <c r="E60" s="22">
        <f t="shared" si="0"/>
        <v>1</v>
      </c>
      <c r="F60" s="18"/>
      <c r="G60" s="18"/>
    </row>
    <row r="61" spans="1:7" ht="13.5">
      <c r="A61" s="15" t="s">
        <v>53</v>
      </c>
      <c r="B61" s="16">
        <v>393980</v>
      </c>
      <c r="C61" s="17">
        <v>465666</v>
      </c>
      <c r="D61" s="17">
        <v>456143.6</v>
      </c>
      <c r="E61" s="22">
        <f t="shared" si="0"/>
        <v>0.9795510086628613</v>
      </c>
      <c r="F61" s="18"/>
      <c r="G61" s="18"/>
    </row>
    <row r="62" spans="1:7" ht="27">
      <c r="A62" s="15" t="s">
        <v>54</v>
      </c>
      <c r="B62" s="16">
        <v>2463281.5</v>
      </c>
      <c r="C62" s="17">
        <v>2348471</v>
      </c>
      <c r="D62" s="17">
        <v>2336204.2</v>
      </c>
      <c r="E62" s="22">
        <f t="shared" si="0"/>
        <v>0.9947766866186554</v>
      </c>
      <c r="F62" s="18"/>
      <c r="G62" s="18"/>
    </row>
    <row r="63" spans="1:7" ht="13.5">
      <c r="A63" s="15" t="s">
        <v>55</v>
      </c>
      <c r="B63" s="16">
        <v>15012087.1</v>
      </c>
      <c r="C63" s="17">
        <v>14415224.12</v>
      </c>
      <c r="D63" s="17">
        <v>14372210.07</v>
      </c>
      <c r="E63" s="22">
        <f t="shared" si="0"/>
        <v>0.9970160678986378</v>
      </c>
      <c r="F63" s="18"/>
      <c r="G63" s="18"/>
    </row>
    <row r="64" spans="1:7" ht="13.5">
      <c r="A64" s="15" t="s">
        <v>56</v>
      </c>
      <c r="B64" s="16">
        <f>B66</f>
        <v>177971192.3</v>
      </c>
      <c r="C64" s="17">
        <v>178854805.3</v>
      </c>
      <c r="D64" s="17">
        <f>D66</f>
        <v>178854802.76</v>
      </c>
      <c r="E64" s="22">
        <f t="shared" si="0"/>
        <v>0.9999999857985363</v>
      </c>
      <c r="F64" s="18"/>
      <c r="G64" s="18"/>
    </row>
    <row r="65" spans="1:7" ht="13.5">
      <c r="A65" s="15" t="s">
        <v>10</v>
      </c>
      <c r="B65" s="16"/>
      <c r="C65" s="17"/>
      <c r="D65" s="17"/>
      <c r="E65" s="22"/>
      <c r="F65" s="18"/>
      <c r="G65" s="18"/>
    </row>
    <row r="66" spans="1:7" ht="13.5">
      <c r="A66" s="15" t="s">
        <v>56</v>
      </c>
      <c r="B66" s="16">
        <v>177971192.3</v>
      </c>
      <c r="C66" s="17">
        <v>178854805.3</v>
      </c>
      <c r="D66" s="17">
        <v>178854802.76</v>
      </c>
      <c r="E66" s="22">
        <f t="shared" si="0"/>
        <v>0.9999999857985363</v>
      </c>
      <c r="F66" s="18"/>
      <c r="G66" s="18"/>
    </row>
    <row r="67" spans="1:7" ht="14.25">
      <c r="A67" s="19" t="s">
        <v>57</v>
      </c>
      <c r="B67" s="20">
        <f>B69+B70+B71+B72+B73+B74</f>
        <v>163386786.59999996</v>
      </c>
      <c r="C67" s="20">
        <f>C69+C70+C71+C72+C73+C74</f>
        <v>143286409.38</v>
      </c>
      <c r="D67" s="20">
        <f>D69+D70+D71+D72+D73+D74</f>
        <v>138305321.16</v>
      </c>
      <c r="E67" s="22">
        <f t="shared" si="0"/>
        <v>0.9652368410824644</v>
      </c>
      <c r="F67" s="18"/>
      <c r="G67" s="18"/>
    </row>
    <row r="68" spans="1:7" ht="14.25">
      <c r="A68" s="15" t="s">
        <v>10</v>
      </c>
      <c r="B68" s="16"/>
      <c r="C68" s="17"/>
      <c r="D68" s="17"/>
      <c r="E68" s="22"/>
      <c r="F68" s="14"/>
      <c r="G68" s="14"/>
    </row>
    <row r="69" spans="1:7" ht="27">
      <c r="A69" s="15" t="s">
        <v>58</v>
      </c>
      <c r="B69" s="16">
        <v>1909541.9</v>
      </c>
      <c r="C69" s="17">
        <v>2133086.15</v>
      </c>
      <c r="D69" s="17">
        <v>2116373.88</v>
      </c>
      <c r="E69" s="22">
        <f t="shared" si="0"/>
        <v>0.9921652156430719</v>
      </c>
      <c r="F69" s="18"/>
      <c r="G69" s="18"/>
    </row>
    <row r="70" spans="1:7" ht="40.5">
      <c r="A70" s="15" t="s">
        <v>59</v>
      </c>
      <c r="B70" s="16">
        <v>63051</v>
      </c>
      <c r="C70" s="17">
        <v>1747834.78</v>
      </c>
      <c r="D70" s="17">
        <v>1661841.69</v>
      </c>
      <c r="E70" s="22">
        <f t="shared" si="0"/>
        <v>0.9508002180846864</v>
      </c>
      <c r="F70" s="18"/>
      <c r="G70" s="18"/>
    </row>
    <row r="71" spans="1:7" ht="27">
      <c r="A71" s="15" t="s">
        <v>60</v>
      </c>
      <c r="B71" s="16">
        <v>2824.3</v>
      </c>
      <c r="C71" s="17">
        <v>2824.3</v>
      </c>
      <c r="D71" s="17">
        <v>2824.3</v>
      </c>
      <c r="E71" s="22">
        <f t="shared" si="0"/>
        <v>1</v>
      </c>
      <c r="F71" s="18"/>
      <c r="G71" s="18"/>
    </row>
    <row r="72" spans="1:7" ht="40.5">
      <c r="A72" s="15" t="s">
        <v>61</v>
      </c>
      <c r="B72" s="16"/>
      <c r="C72" s="17">
        <v>15391.71</v>
      </c>
      <c r="D72" s="17">
        <v>15391.68</v>
      </c>
      <c r="E72" s="22">
        <f t="shared" si="0"/>
        <v>0.9999980508988281</v>
      </c>
      <c r="F72" s="18"/>
      <c r="G72" s="18"/>
    </row>
    <row r="73" spans="1:7" ht="13.5">
      <c r="A73" s="15" t="s">
        <v>62</v>
      </c>
      <c r="B73" s="16">
        <v>139507620.7</v>
      </c>
      <c r="C73" s="17">
        <v>139243144.41</v>
      </c>
      <c r="D73" s="17">
        <f>134538703.91-29814.3</f>
        <v>134508889.60999998</v>
      </c>
      <c r="E73" s="22">
        <f t="shared" si="0"/>
        <v>0.9660000869697395</v>
      </c>
      <c r="F73" s="18"/>
      <c r="G73" s="18"/>
    </row>
    <row r="74" spans="1:7" ht="13.5">
      <c r="A74" s="15" t="s">
        <v>63</v>
      </c>
      <c r="B74" s="16">
        <v>21903748.7</v>
      </c>
      <c r="C74" s="17">
        <v>144128.03</v>
      </c>
      <c r="D74" s="17"/>
      <c r="E74" s="22">
        <f t="shared" si="0"/>
        <v>0</v>
      </c>
      <c r="F74" s="18"/>
      <c r="G74" s="18"/>
    </row>
    <row r="75" spans="1:7" ht="28.5">
      <c r="A75" s="19" t="s">
        <v>64</v>
      </c>
      <c r="B75" s="20">
        <f>B77+B101</f>
        <v>164020046.99999997</v>
      </c>
      <c r="C75" s="20">
        <f>C77+C101</f>
        <v>203580345.75</v>
      </c>
      <c r="D75" s="20">
        <f>D77+D101</f>
        <v>191186412.61999997</v>
      </c>
      <c r="E75" s="22">
        <f t="shared" si="0"/>
        <v>0.9391201882267163</v>
      </c>
      <c r="F75" s="14"/>
      <c r="G75" s="14"/>
    </row>
    <row r="76" spans="1:7" ht="13.5">
      <c r="A76" s="15" t="s">
        <v>10</v>
      </c>
      <c r="B76" s="16"/>
      <c r="C76" s="17"/>
      <c r="D76" s="17"/>
      <c r="E76" s="22"/>
      <c r="F76" s="18"/>
      <c r="G76" s="18"/>
    </row>
    <row r="77" spans="1:7" ht="28.5">
      <c r="A77" s="19" t="s">
        <v>65</v>
      </c>
      <c r="B77" s="20">
        <f>B79+B97+B100</f>
        <v>164034336.99999997</v>
      </c>
      <c r="C77" s="20">
        <f>C79+C97+C100</f>
        <v>203606648.05</v>
      </c>
      <c r="D77" s="20">
        <f>D79+D97+D100</f>
        <v>191750886.42</v>
      </c>
      <c r="E77" s="22">
        <f aca="true" t="shared" si="1" ref="E77:E101">D77/C77</f>
        <v>0.9417712449787563</v>
      </c>
      <c r="F77" s="14"/>
      <c r="G77" s="14"/>
    </row>
    <row r="78" spans="1:7" ht="13.5">
      <c r="A78" s="15" t="s">
        <v>10</v>
      </c>
      <c r="B78" s="16"/>
      <c r="C78" s="17"/>
      <c r="D78" s="17"/>
      <c r="E78" s="22"/>
      <c r="F78" s="18"/>
      <c r="G78" s="18"/>
    </row>
    <row r="79" spans="1:7" ht="14.25">
      <c r="A79" s="19" t="s">
        <v>66</v>
      </c>
      <c r="B79" s="20">
        <f>B81+B86+B91</f>
        <v>164034336.99999997</v>
      </c>
      <c r="C79" s="20">
        <f>C81+C86+C91</f>
        <v>202066377.55</v>
      </c>
      <c r="D79" s="20">
        <f>D81+D86+D91</f>
        <v>190277373.91</v>
      </c>
      <c r="E79" s="22">
        <f t="shared" si="1"/>
        <v>0.9416577672003701</v>
      </c>
      <c r="F79" s="14"/>
      <c r="G79" s="14"/>
    </row>
    <row r="80" spans="1:7" ht="13.5">
      <c r="A80" s="15" t="s">
        <v>10</v>
      </c>
      <c r="B80" s="16"/>
      <c r="C80" s="17"/>
      <c r="D80" s="17"/>
      <c r="E80" s="22"/>
      <c r="F80" s="18"/>
      <c r="G80" s="18"/>
    </row>
    <row r="81" spans="1:7" ht="14.25">
      <c r="A81" s="19" t="s">
        <v>67</v>
      </c>
      <c r="B81" s="20">
        <f>B83+B84+B85</f>
        <v>155529028.29999998</v>
      </c>
      <c r="C81" s="20">
        <f>C83+C84+C85</f>
        <v>182120908.32</v>
      </c>
      <c r="D81" s="20">
        <f>D83+D84+D85</f>
        <v>172240981.27</v>
      </c>
      <c r="E81" s="22">
        <f t="shared" si="1"/>
        <v>0.945750726036133</v>
      </c>
      <c r="F81" s="14"/>
      <c r="G81" s="14"/>
    </row>
    <row r="82" spans="1:7" ht="13.5">
      <c r="A82" s="15" t="s">
        <v>10</v>
      </c>
      <c r="B82" s="16"/>
      <c r="C82" s="17"/>
      <c r="D82" s="17"/>
      <c r="E82" s="22"/>
      <c r="F82" s="18"/>
      <c r="G82" s="18"/>
    </row>
    <row r="83" spans="1:7" ht="13.5">
      <c r="A83" s="15" t="s">
        <v>68</v>
      </c>
      <c r="B83" s="16">
        <v>22122038.1</v>
      </c>
      <c r="C83" s="17">
        <v>25702365.2</v>
      </c>
      <c r="D83" s="17">
        <v>25702265.09</v>
      </c>
      <c r="E83" s="22">
        <f t="shared" si="1"/>
        <v>0.9999961050277194</v>
      </c>
      <c r="F83" s="18"/>
      <c r="G83" s="18"/>
    </row>
    <row r="84" spans="1:7" ht="13.5">
      <c r="A84" s="15" t="s">
        <v>69</v>
      </c>
      <c r="B84" s="16">
        <v>83934197.6</v>
      </c>
      <c r="C84" s="17">
        <v>93937284.23</v>
      </c>
      <c r="D84" s="17">
        <v>93282467.8</v>
      </c>
      <c r="E84" s="22">
        <f t="shared" si="1"/>
        <v>0.993029216935879</v>
      </c>
      <c r="F84" s="18"/>
      <c r="G84" s="18"/>
    </row>
    <row r="85" spans="1:7" ht="27">
      <c r="A85" s="15" t="s">
        <v>70</v>
      </c>
      <c r="B85" s="16">
        <v>49472792.6</v>
      </c>
      <c r="C85" s="17">
        <v>62481258.89</v>
      </c>
      <c r="D85" s="17">
        <v>53256248.38</v>
      </c>
      <c r="E85" s="22">
        <f t="shared" si="1"/>
        <v>0.8523555595087979</v>
      </c>
      <c r="F85" s="18"/>
      <c r="G85" s="18"/>
    </row>
    <row r="86" spans="1:7" ht="42.75">
      <c r="A86" s="19" t="s">
        <v>71</v>
      </c>
      <c r="B86" s="20">
        <f>B88+B89+B90</f>
        <v>7716239.7</v>
      </c>
      <c r="C86" s="20">
        <f>C88+C89+C90</f>
        <v>17618681.080000002</v>
      </c>
      <c r="D86" s="20">
        <f>D88+D89+D90</f>
        <v>15884761.92</v>
      </c>
      <c r="E86" s="22">
        <f t="shared" si="1"/>
        <v>0.9015863246444551</v>
      </c>
      <c r="F86" s="14"/>
      <c r="G86" s="14"/>
    </row>
    <row r="87" spans="1:7" ht="13.5">
      <c r="A87" s="15" t="s">
        <v>10</v>
      </c>
      <c r="B87" s="16"/>
      <c r="C87" s="17"/>
      <c r="D87" s="17"/>
      <c r="E87" s="22"/>
      <c r="F87" s="18"/>
      <c r="G87" s="18"/>
    </row>
    <row r="88" spans="1:7" ht="13.5">
      <c r="A88" s="15" t="s">
        <v>72</v>
      </c>
      <c r="B88" s="16">
        <v>344164.7</v>
      </c>
      <c r="C88" s="17">
        <v>2094943.2</v>
      </c>
      <c r="D88" s="17">
        <v>1940121.5</v>
      </c>
      <c r="E88" s="22">
        <f t="shared" si="1"/>
        <v>0.9260974235482853</v>
      </c>
      <c r="F88" s="18"/>
      <c r="G88" s="18"/>
    </row>
    <row r="89" spans="1:7" ht="13.5">
      <c r="A89" s="15" t="s">
        <v>73</v>
      </c>
      <c r="B89" s="16">
        <v>2144323.7</v>
      </c>
      <c r="C89" s="17">
        <v>4724563</v>
      </c>
      <c r="D89" s="17">
        <v>3134305.76</v>
      </c>
      <c r="E89" s="22">
        <f t="shared" si="1"/>
        <v>0.6634064907167075</v>
      </c>
      <c r="F89" s="18"/>
      <c r="G89" s="18"/>
    </row>
    <row r="90" spans="1:7" ht="13.5">
      <c r="A90" s="15" t="s">
        <v>74</v>
      </c>
      <c r="B90" s="16">
        <v>5227751.3</v>
      </c>
      <c r="C90" s="17">
        <v>10799174.88</v>
      </c>
      <c r="D90" s="17">
        <v>10810334.66</v>
      </c>
      <c r="E90" s="22">
        <f t="shared" si="1"/>
        <v>1.0010333919141052</v>
      </c>
      <c r="F90" s="18"/>
      <c r="G90" s="18"/>
    </row>
    <row r="91" spans="1:7" ht="14.25">
      <c r="A91" s="19" t="s">
        <v>75</v>
      </c>
      <c r="B91" s="20">
        <f>B93+B94+B95+B96</f>
        <v>789069</v>
      </c>
      <c r="C91" s="20">
        <f>C93+C94+C95+C96</f>
        <v>2326788.15</v>
      </c>
      <c r="D91" s="20">
        <f>D93+D94+D95+D96</f>
        <v>2151630.7199999997</v>
      </c>
      <c r="E91" s="22">
        <f t="shared" si="1"/>
        <v>0.9247213675211471</v>
      </c>
      <c r="F91" s="14"/>
      <c r="G91" s="14"/>
    </row>
    <row r="92" spans="1:7" ht="13.5">
      <c r="A92" s="15" t="s">
        <v>10</v>
      </c>
      <c r="B92" s="16"/>
      <c r="C92" s="17"/>
      <c r="D92" s="17"/>
      <c r="E92" s="22"/>
      <c r="F92" s="18"/>
      <c r="G92" s="18"/>
    </row>
    <row r="93" spans="1:7" ht="13.5">
      <c r="A93" s="15" t="s">
        <v>76</v>
      </c>
      <c r="B93" s="16"/>
      <c r="C93" s="17">
        <v>67950</v>
      </c>
      <c r="D93" s="17">
        <v>67950</v>
      </c>
      <c r="E93" s="22">
        <f t="shared" si="1"/>
        <v>1</v>
      </c>
      <c r="F93" s="18"/>
      <c r="G93" s="18"/>
    </row>
    <row r="94" spans="1:7" ht="13.5">
      <c r="A94" s="15" t="s">
        <v>77</v>
      </c>
      <c r="B94" s="16">
        <v>15000</v>
      </c>
      <c r="C94" s="17">
        <v>521074.65</v>
      </c>
      <c r="D94" s="17">
        <v>357527.89</v>
      </c>
      <c r="E94" s="22">
        <f t="shared" si="1"/>
        <v>0.6861356429448257</v>
      </c>
      <c r="F94" s="18"/>
      <c r="G94" s="18"/>
    </row>
    <row r="95" spans="1:7" ht="13.5">
      <c r="A95" s="15" t="s">
        <v>78</v>
      </c>
      <c r="B95" s="16">
        <v>258490</v>
      </c>
      <c r="C95" s="17">
        <v>336396.1</v>
      </c>
      <c r="D95" s="17">
        <v>335385.62</v>
      </c>
      <c r="E95" s="22">
        <f t="shared" si="1"/>
        <v>0.9969961601814052</v>
      </c>
      <c r="F95" s="18"/>
      <c r="G95" s="18"/>
    </row>
    <row r="96" spans="1:7" ht="13.5">
      <c r="A96" s="15" t="s">
        <v>79</v>
      </c>
      <c r="B96" s="16">
        <v>515579</v>
      </c>
      <c r="C96" s="17">
        <v>1401367.4</v>
      </c>
      <c r="D96" s="17">
        <v>1390767.21</v>
      </c>
      <c r="E96" s="22">
        <f t="shared" si="1"/>
        <v>0.9924358237532855</v>
      </c>
      <c r="F96" s="18"/>
      <c r="G96" s="18"/>
    </row>
    <row r="97" spans="1:7" ht="14.25">
      <c r="A97" s="19" t="s">
        <v>80</v>
      </c>
      <c r="B97" s="27">
        <f>B99</f>
        <v>0</v>
      </c>
      <c r="C97" s="27">
        <f>C99</f>
        <v>1528790.5</v>
      </c>
      <c r="D97" s="27">
        <f>D99</f>
        <v>1462032.51</v>
      </c>
      <c r="E97" s="22">
        <f t="shared" si="1"/>
        <v>0.9563328068823034</v>
      </c>
      <c r="F97" s="14"/>
      <c r="G97" s="14"/>
    </row>
    <row r="98" spans="1:7" ht="13.5">
      <c r="A98" s="15" t="s">
        <v>10</v>
      </c>
      <c r="B98" s="16"/>
      <c r="C98" s="17"/>
      <c r="D98" s="17"/>
      <c r="E98" s="22"/>
      <c r="F98" s="18"/>
      <c r="G98" s="18"/>
    </row>
    <row r="99" spans="1:7" ht="13.5">
      <c r="A99" s="15" t="s">
        <v>81</v>
      </c>
      <c r="B99" s="16"/>
      <c r="C99" s="17">
        <v>1528790.5</v>
      </c>
      <c r="D99" s="17">
        <v>1462032.51</v>
      </c>
      <c r="E99" s="22">
        <f t="shared" si="1"/>
        <v>0.9563328068823034</v>
      </c>
      <c r="F99" s="18"/>
      <c r="G99" s="18"/>
    </row>
    <row r="100" spans="1:7" ht="14.25">
      <c r="A100" s="19" t="s">
        <v>82</v>
      </c>
      <c r="B100" s="20"/>
      <c r="C100" s="27">
        <v>11480</v>
      </c>
      <c r="D100" s="27">
        <v>11480</v>
      </c>
      <c r="E100" s="22">
        <f t="shared" si="1"/>
        <v>1</v>
      </c>
      <c r="F100" s="14"/>
      <c r="G100" s="14"/>
    </row>
    <row r="101" spans="1:7" ht="29.25" thickBot="1">
      <c r="A101" s="28" t="s">
        <v>83</v>
      </c>
      <c r="B101" s="29">
        <v>-14290</v>
      </c>
      <c r="C101" s="29">
        <v>-26302.3</v>
      </c>
      <c r="D101" s="29">
        <v>-564473.8</v>
      </c>
      <c r="E101" s="22">
        <f t="shared" si="1"/>
        <v>21.461005311322587</v>
      </c>
      <c r="F101" s="14"/>
      <c r="G101" s="14"/>
    </row>
    <row r="102" spans="1:7" ht="13.5">
      <c r="A102" s="30"/>
      <c r="B102" s="30"/>
      <c r="C102" s="31"/>
      <c r="D102" s="32"/>
      <c r="E102" s="32"/>
      <c r="F102" s="32"/>
      <c r="G102" s="32"/>
    </row>
    <row r="104" spans="1:5" ht="13.5">
      <c r="A104" s="34" t="s">
        <v>84</v>
      </c>
      <c r="B104" s="34"/>
      <c r="C104" s="34"/>
      <c r="D104" s="34"/>
      <c r="E104" s="34"/>
    </row>
    <row r="105" spans="1:5" ht="13.5">
      <c r="A105" s="34" t="s">
        <v>85</v>
      </c>
      <c r="B105" s="34"/>
      <c r="C105" s="34"/>
      <c r="D105" s="34"/>
      <c r="E105" s="34"/>
    </row>
    <row r="106" spans="1:5" ht="13.5">
      <c r="A106" s="34" t="s">
        <v>86</v>
      </c>
      <c r="B106" s="34"/>
      <c r="C106" s="34"/>
      <c r="D106" s="34"/>
      <c r="E106" s="34"/>
    </row>
  </sheetData>
  <mergeCells count="7">
    <mergeCell ref="A104:E104"/>
    <mergeCell ref="A105:E105"/>
    <mergeCell ref="A106:E106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2011-04-30T11:23:45Z</dcterms:modified>
  <cp:category/>
  <cp:version/>
  <cp:contentType/>
  <cp:contentStatus/>
</cp:coreProperties>
</file>