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s 2023\"/>
    </mc:Choice>
  </mc:AlternateContent>
  <bookViews>
    <workbookView xWindow="480" yWindow="105" windowWidth="27795" windowHeight="12600"/>
  </bookViews>
  <sheets>
    <sheet name="Sheet1" sheetId="1" r:id="rId1"/>
  </sheets>
  <definedNames>
    <definedName name="aaa" localSheetId="0">#REF!</definedName>
    <definedName name="aaa">#REF!</definedName>
    <definedName name="F7_1GrFXPos_EndDay_2" localSheetId="0">#REF!</definedName>
    <definedName name="F7_1GrFXPos_EndDay_2">#REF!</definedName>
    <definedName name="F7_1GrFXPos_EndDay_3" localSheetId="0">#REF!</definedName>
    <definedName name="F7_1GrFXPos_EndDay_3">#REF!</definedName>
    <definedName name="F7_1GrFXPos_EndDay_4" localSheetId="0">#REF!</definedName>
    <definedName name="F7_1GrFXPos_EndDay_4">#REF!</definedName>
    <definedName name="F7_1GrFXPos_EndDay_6" localSheetId="0">#REF!</definedName>
    <definedName name="F7_1GrFXPos_EndDay_6">#REF!</definedName>
    <definedName name="F7_1GrFXPos_EndDay_7" localSheetId="0">#REF!</definedName>
    <definedName name="F7_1GrFXPos_EndDay_7">#REF!</definedName>
    <definedName name="F7_2GrFXPos_EndDay_2" localSheetId="0">#REF!</definedName>
    <definedName name="F7_2GrFXPos_EndDay_2">#REF!</definedName>
    <definedName name="F7_2GrFXPos_EndDay_3" localSheetId="0">#REF!</definedName>
    <definedName name="F7_2GrFXPos_EndDay_3">#REF!</definedName>
    <definedName name="F7_2GrFXPos_EndDay_4" localSheetId="0">#REF!</definedName>
    <definedName name="F7_2GrFXPos_EndDay_4">#REF!</definedName>
    <definedName name="F7_2GrFXPos_EndDay_6" localSheetId="0">#REF!</definedName>
    <definedName name="F7_2GrFXPos_EndDay_6">#REF!</definedName>
    <definedName name="F7_2GrFXPos_EndDay_7" localSheetId="0">#REF!</definedName>
    <definedName name="F7_2GrFXPos_EndDay_7">#REF!</definedName>
    <definedName name="F7_2GrFXPos_Lim_2" localSheetId="0">#REF!</definedName>
    <definedName name="F7_2GrFXPos_Lim_2">#REF!</definedName>
    <definedName name="F7_2GrFXPos_Lim_3" localSheetId="0">#REF!</definedName>
    <definedName name="F7_2GrFXPos_Lim_3">#REF!</definedName>
    <definedName name="F7_2GrFXPos_Lim_4" localSheetId="0">#REF!</definedName>
    <definedName name="F7_2GrFXPos_Lim_4">#REF!</definedName>
    <definedName name="F7_2GrFXPos_Lim_6" localSheetId="0">#REF!</definedName>
    <definedName name="F7_2GrFXPos_Lim_6">#REF!</definedName>
    <definedName name="F7_2GrFXPos_Lim_7" localSheetId="0">#REF!</definedName>
    <definedName name="F7_2GrFXPos_Lim_7">#REF!</definedName>
    <definedName name="F7_GrossFXPos_Lim_2" localSheetId="0">#REF!</definedName>
    <definedName name="F7_GrossFXPos_Lim_2">#REF!</definedName>
    <definedName name="F7_GrossFXPos_Lim_3" localSheetId="0">#REF!</definedName>
    <definedName name="F7_GrossFXPos_Lim_3">#REF!</definedName>
    <definedName name="F7_GrossFXPos_Lim_4" localSheetId="0">#REF!</definedName>
    <definedName name="F7_GrossFXPos_Lim_4">#REF!</definedName>
    <definedName name="F7_GrossFXPos_Lim_6" localSheetId="0">#REF!</definedName>
    <definedName name="F7_GrossFXPos_Lim_6">#REF!</definedName>
    <definedName name="F7_GrossFXPos_Lim_7" localSheetId="0">#REF!</definedName>
    <definedName name="F7_GrossFXPos_Lim_7">#REF!</definedName>
    <definedName name="July1" localSheetId="0">#REF!</definedName>
    <definedName name="July1">#REF!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I45" i="1" l="1"/>
  <c r="I41" i="1" s="1"/>
  <c r="I42" i="1"/>
  <c r="I36" i="1"/>
  <c r="I32" i="1"/>
  <c r="I27" i="1"/>
  <c r="I24" i="1" s="1"/>
  <c r="I23" i="1" s="1"/>
  <c r="I8" i="1"/>
  <c r="I7" i="1"/>
  <c r="I6" i="1" s="1"/>
  <c r="I40" i="1" l="1"/>
  <c r="H45" i="1"/>
  <c r="H42" i="1"/>
  <c r="H41" i="1" s="1"/>
  <c r="H36" i="1"/>
  <c r="H32" i="1"/>
  <c r="H27" i="1"/>
  <c r="H8" i="1"/>
  <c r="H7" i="1" s="1"/>
  <c r="H6" i="1" s="1"/>
  <c r="H24" i="1" l="1"/>
  <c r="H23" i="1" s="1"/>
  <c r="H40" i="1" s="1"/>
  <c r="B8" i="1"/>
  <c r="G45" i="1"/>
  <c r="G42" i="1"/>
  <c r="G36" i="1"/>
  <c r="G32" i="1"/>
  <c r="G27" i="1"/>
  <c r="G24" i="1" s="1"/>
  <c r="G8" i="1"/>
  <c r="G7" i="1" s="1"/>
  <c r="G6" i="1" s="1"/>
  <c r="G41" i="1" l="1"/>
  <c r="G23" i="1"/>
  <c r="G40" i="1" s="1"/>
  <c r="F45" i="1"/>
  <c r="F42" i="1"/>
  <c r="F41" i="1" s="1"/>
  <c r="F27" i="1"/>
  <c r="F32" i="1"/>
  <c r="F36" i="1"/>
  <c r="F8" i="1"/>
  <c r="F7" i="1"/>
  <c r="F6" i="1"/>
  <c r="E45" i="1"/>
  <c r="E42" i="1"/>
  <c r="E36" i="1"/>
  <c r="E32" i="1"/>
  <c r="E27" i="1"/>
  <c r="E8" i="1"/>
  <c r="E7" i="1"/>
  <c r="E6" i="1"/>
  <c r="E41" i="1"/>
  <c r="E24" i="1"/>
  <c r="E23" i="1"/>
  <c r="E40" i="1"/>
  <c r="D45" i="1"/>
  <c r="D42" i="1"/>
  <c r="D36" i="1"/>
  <c r="D32" i="1"/>
  <c r="D27" i="1"/>
  <c r="D8" i="1"/>
  <c r="D7" i="1"/>
  <c r="D6" i="1" s="1"/>
  <c r="D40" i="1" s="1"/>
  <c r="D41" i="1"/>
  <c r="D24" i="1"/>
  <c r="D23" i="1"/>
  <c r="C45" i="1"/>
  <c r="C42" i="1"/>
  <c r="C36" i="1"/>
  <c r="C32" i="1"/>
  <c r="C27" i="1"/>
  <c r="C8" i="1"/>
  <c r="C7" i="1"/>
  <c r="C6" i="1" s="1"/>
  <c r="C40" i="1" s="1"/>
  <c r="C41" i="1"/>
  <c r="C24" i="1"/>
  <c r="C23" i="1"/>
  <c r="B45" i="1"/>
  <c r="B42" i="1"/>
  <c r="B32" i="1"/>
  <c r="B27" i="1"/>
  <c r="B36" i="1"/>
  <c r="B7" i="1"/>
  <c r="B6" i="1" s="1"/>
  <c r="B40" i="1" s="1"/>
  <c r="B24" i="1"/>
  <c r="B23" i="1"/>
  <c r="B41" i="1"/>
  <c r="F24" i="1" l="1"/>
  <c r="F23" i="1" s="1"/>
  <c r="F40" i="1" s="1"/>
</calcChain>
</file>

<file path=xl/sharedStrings.xml><?xml version="1.0" encoding="utf-8"?>
<sst xmlns="http://schemas.openxmlformats.org/spreadsheetml/2006/main" count="51" uniqueCount="49">
  <si>
    <t>ՏԵՂԵԿԱՏՎՈՒԹՅՈՒՆ</t>
  </si>
  <si>
    <t>(մլն դրամ)</t>
  </si>
  <si>
    <t>Հունվար</t>
  </si>
  <si>
    <t xml:space="preserve">ԸՆԴԱՄԵՆԸ ԵԿԱՄՈՒՏՆԵՐ </t>
  </si>
  <si>
    <r>
      <t>Հարկային եկամուտներ և պետական տուրքեր</t>
    </r>
    <r>
      <rPr>
        <sz val="10"/>
        <rFont val="GHEA Grapalat"/>
        <family val="3"/>
      </rPr>
      <t xml:space="preserve"> </t>
    </r>
  </si>
  <si>
    <t>Հարկային եկամուտներ</t>
  </si>
  <si>
    <t>Պետական տուրք</t>
  </si>
  <si>
    <t>Պաշտոնական դրամաշնորհներ</t>
  </si>
  <si>
    <t>Այլ եկամուտներ</t>
  </si>
  <si>
    <t>ԸՆԴԱՄԵՆԸ ԾԱԽՍԵՐ</t>
  </si>
  <si>
    <t>Ընթացիկ ծախսեր</t>
  </si>
  <si>
    <t>Ավելացված արժեքի հարկ</t>
  </si>
  <si>
    <t>Ակցիզային հարկ</t>
  </si>
  <si>
    <t>Շահութահարկ</t>
  </si>
  <si>
    <t>Մաքսատուրք</t>
  </si>
  <si>
    <t>Եկամտային հարկ</t>
  </si>
  <si>
    <t>Շրջանառության հարկ</t>
  </si>
  <si>
    <t>Սոցիալական վճար (կուտակային կենսաթոշակի գծով)</t>
  </si>
  <si>
    <t>Բնապահպանական հարկ և բնօգտագործման վճար</t>
  </si>
  <si>
    <t>Այլ հարկեր</t>
  </si>
  <si>
    <t>Հարկերի անցումային գերավճարից մարված հարկային պարտավորություններ</t>
  </si>
  <si>
    <t>Աշխատավարձ</t>
  </si>
  <si>
    <t>Ծառայությունների և ապրանքների ձեռք բերում</t>
  </si>
  <si>
    <t>Տոկոսավճարներ, այդ թվում`</t>
  </si>
  <si>
    <t>Ներքին տոկոսավճարներ</t>
  </si>
  <si>
    <t>Արտաքին տոկոսավճարներ</t>
  </si>
  <si>
    <t>Սուբսիդիաներ</t>
  </si>
  <si>
    <t>Դրամաշնորհներ</t>
  </si>
  <si>
    <t>Սոցիալական նպաստներ և կենսաթոշակներ, այդ թվում`</t>
  </si>
  <si>
    <t>Նպաստներ</t>
  </si>
  <si>
    <t>Կենսաթոշակներ</t>
  </si>
  <si>
    <t>Այլ ծախսեր</t>
  </si>
  <si>
    <t>Ոչ ֆինանսական ակտիվների հետ գործառնություններ</t>
  </si>
  <si>
    <t>Ոչ ֆինանսական ակտիվների գծով ծախսեր</t>
  </si>
  <si>
    <t>Ոչ ֆինանսական ակտիվների օտարումից մուտքեր</t>
  </si>
  <si>
    <t>ԴԵՖԻՑԻՏԻ ՖԻՆԱՆՍԱՎՈՐՄԱՆ ԱՂԲՅՈՒՐՆԵՐԸ</t>
  </si>
  <si>
    <t>Արտաքին աղբյուրներ</t>
  </si>
  <si>
    <t>Ներքին աղբյուրներ</t>
  </si>
  <si>
    <t>Փոխառու զուտ միջոցներ</t>
  </si>
  <si>
    <t>Ֆինանսական զուտ ակտիվներ</t>
  </si>
  <si>
    <t>ԴԵՖԻՑԻՏ (ՀԱՎԵԼՈՒՐԴ)</t>
  </si>
  <si>
    <t>Հունվար-փետրվար</t>
  </si>
  <si>
    <t>ՀՀ 2023թ. պետական բյուջեի ամսական (կուտակային) փաստացի ցուցանիշների վերաբերյալ</t>
  </si>
  <si>
    <t>Հունվար-մարտ</t>
  </si>
  <si>
    <t>Հունվար-ապրիլ</t>
  </si>
  <si>
    <t>Հունվար-մայիս</t>
  </si>
  <si>
    <t>Հունվար-հունիս</t>
  </si>
  <si>
    <t>Հունվար-հուլիս</t>
  </si>
  <si>
    <t>Հունվար-օգոստոս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</si>
</sst>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##,##0.00;\(##,##0.00\);\-"/>
    <numFmt numFmtId="166" formatCode="_(* #,##0.0_);_(* \(#,##0.0\);_(* &quot;-&quot;??_);_(@_)"/>
  </numFmts>
  <fonts count="34" x14ac:knownFonts="1">
    <font>
      <sz val="10"/>
      <name val="Arial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10"/>
      <name val="Arial Armenian"/>
      <family val="2"/>
    </font>
    <font>
      <sz val="10"/>
      <name val="Arial"/>
      <family val="2"/>
    </font>
    <font>
      <b/>
      <sz val="11"/>
      <color indexed="52"/>
      <name val="Calibri"/>
      <family val="2"/>
      <charset val="1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1"/>
      <color indexed="63"/>
      <name val="Calibri"/>
      <family val="2"/>
      <charset val="1"/>
    </font>
    <font>
      <i/>
      <sz val="8"/>
      <name val="GHEA Grapalat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  <charset val="1"/>
    </font>
    <font>
      <sz val="8"/>
      <name val="GHEA Grapalat"/>
      <family val="2"/>
    </font>
    <font>
      <sz val="10"/>
      <name val="Times Armenian"/>
      <family val="1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8">
    <xf numFmtId="0" fontId="0" fillId="0" borderId="0"/>
    <xf numFmtId="43" fontId="22" fillId="0" borderId="0" applyFont="0" applyFill="0" applyBorder="0" applyAlignment="0" applyProtection="0"/>
    <xf numFmtId="0" fontId="23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4" fillId="34" borderId="10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35" borderId="10" applyNumberFormat="0" applyAlignment="0" applyProtection="0"/>
    <xf numFmtId="0" fontId="23" fillId="0" borderId="0"/>
    <xf numFmtId="0" fontId="23" fillId="0" borderId="0"/>
    <xf numFmtId="0" fontId="22" fillId="0" borderId="0"/>
    <xf numFmtId="0" fontId="26" fillId="0" borderId="0"/>
    <xf numFmtId="0" fontId="27" fillId="34" borderId="11" applyNumberForma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28" fillId="0" borderId="12" applyFill="0" applyProtection="0">
      <alignment horizontal="right" vertical="top"/>
    </xf>
    <xf numFmtId="0" fontId="29" fillId="0" borderId="0"/>
    <xf numFmtId="0" fontId="30" fillId="0" borderId="13" applyNumberFormat="0" applyFill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4" fillId="7" borderId="7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1" fillId="0" borderId="0">
      <alignment horizontal="left" vertical="top" wrapText="1"/>
    </xf>
    <xf numFmtId="0" fontId="32" fillId="0" borderId="0"/>
    <xf numFmtId="0" fontId="32" fillId="0" borderId="0"/>
    <xf numFmtId="0" fontId="32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3" fillId="8" borderId="8" applyNumberFormat="0" applyFont="0" applyAlignment="0" applyProtection="0"/>
    <xf numFmtId="0" fontId="13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</cellStyleXfs>
  <cellXfs count="18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164" fontId="20" fillId="0" borderId="0" xfId="1" applyNumberFormat="1" applyFont="1" applyFill="1"/>
    <xf numFmtId="0" fontId="21" fillId="0" borderId="0" xfId="0" applyFont="1" applyFill="1" applyAlignment="1">
      <alignment horizontal="centerContinuous" vertical="center" wrapText="1"/>
    </xf>
    <xf numFmtId="0" fontId="20" fillId="0" borderId="14" xfId="0" applyFont="1" applyFill="1" applyBorder="1"/>
    <xf numFmtId="0" fontId="21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horizontal="left" wrapText="1" indent="1"/>
    </xf>
    <xf numFmtId="0" fontId="20" fillId="0" borderId="14" xfId="0" applyFont="1" applyFill="1" applyBorder="1" applyAlignment="1">
      <alignment horizontal="left" wrapText="1" indent="2"/>
    </xf>
    <xf numFmtId="0" fontId="20" fillId="0" borderId="14" xfId="0" applyFont="1" applyFill="1" applyBorder="1" applyAlignment="1">
      <alignment horizontal="left" wrapText="1" indent="1"/>
    </xf>
    <xf numFmtId="0" fontId="19" fillId="33" borderId="14" xfId="0" applyFont="1" applyFill="1" applyBorder="1" applyAlignment="1">
      <alignment horizontal="center" vertical="center" wrapText="1"/>
    </xf>
    <xf numFmtId="166" fontId="21" fillId="0" borderId="14" xfId="1" applyNumberFormat="1" applyFont="1" applyFill="1" applyBorder="1" applyAlignment="1">
      <alignment horizontal="right" wrapText="1"/>
    </xf>
    <xf numFmtId="166" fontId="19" fillId="0" borderId="14" xfId="1" applyNumberFormat="1" applyFont="1" applyFill="1" applyBorder="1" applyAlignment="1">
      <alignment horizontal="right" wrapText="1"/>
    </xf>
    <xf numFmtId="166" fontId="20" fillId="0" borderId="14" xfId="1" applyNumberFormat="1" applyFont="1" applyFill="1" applyBorder="1" applyAlignment="1">
      <alignment horizontal="right" wrapText="1"/>
    </xf>
    <xf numFmtId="166" fontId="19" fillId="0" borderId="14" xfId="1" applyNumberFormat="1" applyFont="1" applyFill="1" applyBorder="1" applyAlignment="1">
      <alignment horizontal="right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centerContinuous"/>
    </xf>
  </cellXfs>
  <cellStyles count="128">
    <cellStyle name="_Sheet2" xfId="2"/>
    <cellStyle name="20% - Акцент1 2" xfId="3"/>
    <cellStyle name="20% - Акцент1 2 2" xfId="4"/>
    <cellStyle name="20% - Акцент1 2 2 2" xfId="92"/>
    <cellStyle name="20% - Акцент1 2 3" xfId="5"/>
    <cellStyle name="20% - Акцент1 2 3 2" xfId="93"/>
    <cellStyle name="20% - Акцент1 2 4" xfId="91"/>
    <cellStyle name="20% - Акцент2 2" xfId="6"/>
    <cellStyle name="20% - Акцент2 2 2" xfId="7"/>
    <cellStyle name="20% - Акцент2 2 2 2" xfId="95"/>
    <cellStyle name="20% - Акцент2 2 3" xfId="8"/>
    <cellStyle name="20% - Акцент2 2 3 2" xfId="96"/>
    <cellStyle name="20% - Акцент2 2 4" xfId="94"/>
    <cellStyle name="20% - Акцент3 2" xfId="9"/>
    <cellStyle name="20% - Акцент3 2 2" xfId="10"/>
    <cellStyle name="20% - Акцент3 2 2 2" xfId="98"/>
    <cellStyle name="20% - Акцент3 2 3" xfId="11"/>
    <cellStyle name="20% - Акцент3 2 3 2" xfId="99"/>
    <cellStyle name="20% - Акцент3 2 4" xfId="97"/>
    <cellStyle name="20% - Акцент4 2" xfId="12"/>
    <cellStyle name="20% - Акцент4 2 2" xfId="13"/>
    <cellStyle name="20% - Акцент4 2 2 2" xfId="101"/>
    <cellStyle name="20% - Акцент4 2 3" xfId="14"/>
    <cellStyle name="20% - Акцент4 2 3 2" xfId="102"/>
    <cellStyle name="20% - Акцент4 2 4" xfId="100"/>
    <cellStyle name="20% - Акцент5 2" xfId="15"/>
    <cellStyle name="20% - Акцент5 2 2" xfId="16"/>
    <cellStyle name="20% - Акцент5 2 2 2" xfId="104"/>
    <cellStyle name="20% - Акцент5 2 3" xfId="17"/>
    <cellStyle name="20% - Акцент5 2 3 2" xfId="105"/>
    <cellStyle name="20% - Акцент5 2 4" xfId="103"/>
    <cellStyle name="20% - Акцент6 2" xfId="18"/>
    <cellStyle name="20% - Акцент6 2 2" xfId="19"/>
    <cellStyle name="20% - Акцент6 2 2 2" xfId="107"/>
    <cellStyle name="20% - Акцент6 2 3" xfId="20"/>
    <cellStyle name="20% - Акцент6 2 3 2" xfId="108"/>
    <cellStyle name="20% - Акцент6 2 4" xfId="106"/>
    <cellStyle name="40% - Акцент1 2" xfId="21"/>
    <cellStyle name="40% - Акцент1 2 2" xfId="22"/>
    <cellStyle name="40% - Акцент1 2 2 2" xfId="110"/>
    <cellStyle name="40% - Акцент1 2 3" xfId="23"/>
    <cellStyle name="40% - Акцент1 2 3 2" xfId="111"/>
    <cellStyle name="40% - Акцент1 2 4" xfId="109"/>
    <cellStyle name="40% - Акцент2 2" xfId="24"/>
    <cellStyle name="40% - Акцент2 2 2" xfId="25"/>
    <cellStyle name="40% - Акцент2 2 2 2" xfId="113"/>
    <cellStyle name="40% - Акцент2 2 3" xfId="26"/>
    <cellStyle name="40% - Акцент2 2 3 2" xfId="114"/>
    <cellStyle name="40% - Акцент2 2 4" xfId="112"/>
    <cellStyle name="40% - Акцент3 2" xfId="27"/>
    <cellStyle name="40% - Акцент3 2 2" xfId="28"/>
    <cellStyle name="40% - Акцент3 2 2 2" xfId="116"/>
    <cellStyle name="40% - Акцент3 2 3" xfId="29"/>
    <cellStyle name="40% - Акцент3 2 3 2" xfId="117"/>
    <cellStyle name="40% - Акцент3 2 4" xfId="115"/>
    <cellStyle name="40% - Акцент4 2" xfId="30"/>
    <cellStyle name="40% - Акцент4 2 2" xfId="31"/>
    <cellStyle name="40% - Акцент4 2 2 2" xfId="119"/>
    <cellStyle name="40% - Акцент4 2 3" xfId="32"/>
    <cellStyle name="40% - Акцент4 2 3 2" xfId="120"/>
    <cellStyle name="40% - Акцент4 2 4" xfId="118"/>
    <cellStyle name="40% - Акцент5 2" xfId="33"/>
    <cellStyle name="40% - Акцент5 2 2" xfId="34"/>
    <cellStyle name="40% - Акцент5 2 2 2" xfId="122"/>
    <cellStyle name="40% - Акцент5 2 3" xfId="35"/>
    <cellStyle name="40% - Акцент5 2 3 2" xfId="123"/>
    <cellStyle name="40% - Акцент5 2 4" xfId="121"/>
    <cellStyle name="40% - Акцент6 2" xfId="36"/>
    <cellStyle name="40% - Акцент6 2 2" xfId="37"/>
    <cellStyle name="40% - Акцент6 2 2 2" xfId="125"/>
    <cellStyle name="40% - Акцент6 2 3" xfId="38"/>
    <cellStyle name="40% - Акцент6 2 3 2" xfId="126"/>
    <cellStyle name="40% - Акцент6 2 4" xfId="124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Calculation 2" xfId="45"/>
    <cellStyle name="Comma" xfId="1" builtinId="3"/>
    <cellStyle name="Comma 2" xfId="46"/>
    <cellStyle name="Comma 3" xfId="47"/>
    <cellStyle name="Comma 3 2" xfId="48"/>
    <cellStyle name="Comma 4" xfId="49"/>
    <cellStyle name="Comma 4 2" xfId="50"/>
    <cellStyle name="Comma 5" xfId="51"/>
    <cellStyle name="Comma 7" xfId="52"/>
    <cellStyle name="Input 2" xfId="53"/>
    <cellStyle name="Normal" xfId="0" builtinId="0"/>
    <cellStyle name="Normal 2" xfId="54"/>
    <cellStyle name="Normal 3" xfId="55"/>
    <cellStyle name="Normal 4" xfId="56"/>
    <cellStyle name="Normal 5" xfId="57"/>
    <cellStyle name="Normal 5 2" xfId="127"/>
    <cellStyle name="Output 2" xfId="58"/>
    <cellStyle name="Percent 2" xfId="59"/>
    <cellStyle name="Percent 3" xfId="60"/>
    <cellStyle name="SN_it" xfId="61"/>
    <cellStyle name="Style 1" xfId="62"/>
    <cellStyle name="Total 2" xfId="63"/>
    <cellStyle name="Акцент1 2" xfId="64"/>
    <cellStyle name="Акцент2 2" xfId="65"/>
    <cellStyle name="Акцент3 2" xfId="66"/>
    <cellStyle name="Акцент4 2" xfId="67"/>
    <cellStyle name="Акцент5 2" xfId="68"/>
    <cellStyle name="Акцент6 2" xfId="69"/>
    <cellStyle name="Ввод  2" xfId="70"/>
    <cellStyle name="Вывод 2" xfId="71"/>
    <cellStyle name="Вычисление 2" xfId="72"/>
    <cellStyle name="Заголовок 1 2" xfId="73"/>
    <cellStyle name="Заголовок 2 2" xfId="74"/>
    <cellStyle name="Заголовок 3 2" xfId="75"/>
    <cellStyle name="Заголовок 4 2" xfId="76"/>
    <cellStyle name="Итог 2" xfId="77"/>
    <cellStyle name="Контрольная ячейка 2" xfId="78"/>
    <cellStyle name="Название 2" xfId="79"/>
    <cellStyle name="Нейтральный 2" xfId="80"/>
    <cellStyle name="Обычный 2" xfId="81"/>
    <cellStyle name="Обычный 3" xfId="82"/>
    <cellStyle name="Обычный 4" xfId="83"/>
    <cellStyle name="Обычный 4 2" xfId="84"/>
    <cellStyle name="Плохой 2" xfId="85"/>
    <cellStyle name="Пояснение 2" xfId="86"/>
    <cellStyle name="Примечание 2" xfId="87"/>
    <cellStyle name="Связанная ячейка 2" xfId="88"/>
    <cellStyle name="Текст предупреждения 2" xfId="89"/>
    <cellStyle name="Хороший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showGridLines="0" tabSelected="1" zoomScaleNormal="100" workbookViewId="0">
      <selection activeCell="I5" sqref="I5"/>
    </sheetView>
  </sheetViews>
  <sheetFormatPr defaultRowHeight="13.5" x14ac:dyDescent="0.25"/>
  <cols>
    <col min="1" max="1" width="44.7109375" style="1" customWidth="1"/>
    <col min="2" max="2" width="14.28515625" style="1" customWidth="1"/>
    <col min="3" max="3" width="13.140625" style="1" bestFit="1" customWidth="1"/>
    <col min="4" max="6" width="13.140625" style="1" customWidth="1"/>
    <col min="7" max="8" width="14.5703125" style="1" bestFit="1" customWidth="1"/>
    <col min="9" max="9" width="15.28515625" style="1" bestFit="1" customWidth="1"/>
    <col min="10" max="16384" width="9.140625" style="1"/>
  </cols>
  <sheetData>
    <row r="1" spans="1:9" ht="16.5" x14ac:dyDescent="0.25">
      <c r="A1" s="4" t="s">
        <v>0</v>
      </c>
      <c r="B1" s="4"/>
      <c r="C1" s="17"/>
      <c r="D1" s="17"/>
      <c r="E1" s="17"/>
      <c r="F1" s="17"/>
      <c r="G1" s="17"/>
      <c r="H1" s="17"/>
      <c r="I1" s="17"/>
    </row>
    <row r="2" spans="1:9" ht="30" customHeight="1" x14ac:dyDescent="0.25">
      <c r="A2" s="4" t="s">
        <v>42</v>
      </c>
      <c r="B2" s="4"/>
      <c r="C2" s="17"/>
      <c r="D2" s="17"/>
      <c r="E2" s="17"/>
      <c r="F2" s="17"/>
      <c r="G2" s="17"/>
      <c r="H2" s="17"/>
      <c r="I2" s="17"/>
    </row>
    <row r="3" spans="1:9" ht="16.5" x14ac:dyDescent="0.25">
      <c r="A3" s="4" t="s">
        <v>1</v>
      </c>
      <c r="B3" s="4"/>
      <c r="C3" s="17"/>
      <c r="D3" s="17"/>
      <c r="E3" s="17"/>
      <c r="F3" s="17"/>
      <c r="G3" s="17"/>
      <c r="H3" s="17"/>
      <c r="I3" s="17"/>
    </row>
    <row r="5" spans="1:9" s="2" customFormat="1" ht="28.5" x14ac:dyDescent="0.25">
      <c r="A5" s="5"/>
      <c r="B5" s="11" t="s">
        <v>2</v>
      </c>
      <c r="C5" s="11" t="s">
        <v>41</v>
      </c>
      <c r="D5" s="11" t="s">
        <v>43</v>
      </c>
      <c r="E5" s="11" t="s">
        <v>44</v>
      </c>
      <c r="F5" s="11" t="s">
        <v>45</v>
      </c>
      <c r="G5" s="11" t="s">
        <v>46</v>
      </c>
      <c r="H5" s="11" t="s">
        <v>47</v>
      </c>
      <c r="I5" s="11" t="s">
        <v>48</v>
      </c>
    </row>
    <row r="6" spans="1:9" ht="16.5" x14ac:dyDescent="0.3">
      <c r="A6" s="6" t="s">
        <v>3</v>
      </c>
      <c r="B6" s="12">
        <f t="shared" ref="B6:C6" si="0">B7+B20+B21</f>
        <v>172047.62784</v>
      </c>
      <c r="C6" s="12">
        <f t="shared" si="0"/>
        <v>300504.50740400003</v>
      </c>
      <c r="D6" s="12">
        <f t="shared" ref="D6:E6" si="1">D7+D20+D21</f>
        <v>483642.66029400006</v>
      </c>
      <c r="E6" s="12">
        <f t="shared" si="1"/>
        <v>789933.79868999997</v>
      </c>
      <c r="F6" s="12">
        <f t="shared" ref="F6:G6" si="2">F7+F20+F21</f>
        <v>955141.07711999991</v>
      </c>
      <c r="G6" s="12">
        <f t="shared" si="2"/>
        <v>1160684.983034</v>
      </c>
      <c r="H6" s="12">
        <f t="shared" ref="H6:I6" si="3">H7+H20+H21</f>
        <v>1333989.18074</v>
      </c>
      <c r="I6" s="12">
        <f t="shared" si="3"/>
        <v>1502193.8489999999</v>
      </c>
    </row>
    <row r="7" spans="1:9" ht="15" customHeight="1" x14ac:dyDescent="0.25">
      <c r="A7" s="7" t="s">
        <v>4</v>
      </c>
      <c r="B7" s="13">
        <f t="shared" ref="B7:C7" si="4">B8+B19</f>
        <v>166263.92566000001</v>
      </c>
      <c r="C7" s="13">
        <f t="shared" si="4"/>
        <v>287000.04777400004</v>
      </c>
      <c r="D7" s="13">
        <f t="shared" ref="D7:E7" si="5">D8+D19</f>
        <v>461352.88833600003</v>
      </c>
      <c r="E7" s="13">
        <f t="shared" si="5"/>
        <v>758108.58010999998</v>
      </c>
      <c r="F7" s="13">
        <f t="shared" ref="F7:G7" si="6">F8+F19</f>
        <v>912226.89143999992</v>
      </c>
      <c r="G7" s="13">
        <f t="shared" si="6"/>
        <v>1103513.5429880002</v>
      </c>
      <c r="H7" s="13">
        <f t="shared" ref="H7:I7" si="7">H8+H19</f>
        <v>1265037.16197</v>
      </c>
      <c r="I7" s="13">
        <f t="shared" si="7"/>
        <v>1422912.92352</v>
      </c>
    </row>
    <row r="8" spans="1:9" ht="14.25" x14ac:dyDescent="0.25">
      <c r="A8" s="8" t="s">
        <v>5</v>
      </c>
      <c r="B8" s="13">
        <f t="shared" ref="B8:C8" si="8">SUM(B9:B18)</f>
        <v>162761.53902500001</v>
      </c>
      <c r="C8" s="13">
        <f t="shared" si="8"/>
        <v>279970.01912400004</v>
      </c>
      <c r="D8" s="13">
        <f t="shared" ref="D8:E8" si="9">SUM(D9:D18)</f>
        <v>448780.83772800001</v>
      </c>
      <c r="E8" s="13">
        <f t="shared" si="9"/>
        <v>741786.24613999994</v>
      </c>
      <c r="F8" s="13">
        <f t="shared" ref="F8:G8" si="10">SUM(F9:F18)</f>
        <v>891002.44145399996</v>
      </c>
      <c r="G8" s="13">
        <f t="shared" si="10"/>
        <v>1075335.2534680001</v>
      </c>
      <c r="H8" s="13">
        <f t="shared" ref="H8:I8" si="11">SUM(H9:H18)</f>
        <v>1231618.4262600001</v>
      </c>
      <c r="I8" s="13">
        <f t="shared" si="11"/>
        <v>1382931.0713899999</v>
      </c>
    </row>
    <row r="9" spans="1:9" x14ac:dyDescent="0.25">
      <c r="A9" s="9" t="s">
        <v>11</v>
      </c>
      <c r="B9" s="14">
        <v>63964.233220000002</v>
      </c>
      <c r="C9" s="14">
        <v>108642.86089200001</v>
      </c>
      <c r="D9" s="14">
        <v>165599.36823699999</v>
      </c>
      <c r="E9" s="14">
        <v>223040.22066399999</v>
      </c>
      <c r="F9" s="14">
        <v>285133.377584</v>
      </c>
      <c r="G9" s="14">
        <v>345636.93926000007</v>
      </c>
      <c r="H9" s="14">
        <v>409192.13994999998</v>
      </c>
      <c r="I9" s="14">
        <v>472925.65497999999</v>
      </c>
    </row>
    <row r="10" spans="1:9" x14ac:dyDescent="0.25">
      <c r="A10" s="9" t="s">
        <v>12</v>
      </c>
      <c r="B10" s="14">
        <v>16155.776539999999</v>
      </c>
      <c r="C10" s="14">
        <v>22316.6744</v>
      </c>
      <c r="D10" s="14">
        <v>32517.938050000001</v>
      </c>
      <c r="E10" s="14">
        <v>40798.048343999995</v>
      </c>
      <c r="F10" s="14">
        <v>50940.297850000003</v>
      </c>
      <c r="G10" s="14">
        <v>61474.997109999997</v>
      </c>
      <c r="H10" s="14">
        <v>71604.982489999995</v>
      </c>
      <c r="I10" s="14">
        <v>84843.829259999999</v>
      </c>
    </row>
    <row r="11" spans="1:9" x14ac:dyDescent="0.25">
      <c r="A11" s="9" t="s">
        <v>13</v>
      </c>
      <c r="B11" s="14">
        <v>5800.7145899999996</v>
      </c>
      <c r="C11" s="14">
        <v>12752.457532</v>
      </c>
      <c r="D11" s="14">
        <v>39015.170468000004</v>
      </c>
      <c r="E11" s="14">
        <v>199537.30932</v>
      </c>
      <c r="F11" s="14">
        <v>207168.20516000001</v>
      </c>
      <c r="G11" s="14">
        <v>235632.37503999998</v>
      </c>
      <c r="H11" s="14">
        <v>244744.9969</v>
      </c>
      <c r="I11" s="14">
        <v>247283.71693999998</v>
      </c>
    </row>
    <row r="12" spans="1:9" x14ac:dyDescent="0.25">
      <c r="A12" s="9" t="s">
        <v>14</v>
      </c>
      <c r="B12" s="14">
        <v>5097.0993899999994</v>
      </c>
      <c r="C12" s="14">
        <v>9867.0193099999997</v>
      </c>
      <c r="D12" s="14">
        <v>16273.890753</v>
      </c>
      <c r="E12" s="14">
        <v>22136.603063999999</v>
      </c>
      <c r="F12" s="14">
        <v>28991.75058</v>
      </c>
      <c r="G12" s="14">
        <v>35432.683340000003</v>
      </c>
      <c r="H12" s="14">
        <v>41686.477359999997</v>
      </c>
      <c r="I12" s="14">
        <v>48598.154210000001</v>
      </c>
    </row>
    <row r="13" spans="1:9" x14ac:dyDescent="0.25">
      <c r="A13" s="9" t="s">
        <v>15</v>
      </c>
      <c r="B13" s="14">
        <v>47326.378909999999</v>
      </c>
      <c r="C13" s="14">
        <v>89122.621010000003</v>
      </c>
      <c r="D13" s="14">
        <v>132932.53704</v>
      </c>
      <c r="E13" s="14">
        <v>174495.44387299998</v>
      </c>
      <c r="F13" s="14">
        <v>221908.09912999999</v>
      </c>
      <c r="G13" s="14">
        <v>270210.84922999999</v>
      </c>
      <c r="H13" s="14">
        <v>308894.75300000003</v>
      </c>
      <c r="I13" s="14">
        <v>356823.46338999999</v>
      </c>
    </row>
    <row r="14" spans="1:9" x14ac:dyDescent="0.25">
      <c r="A14" s="9" t="s">
        <v>16</v>
      </c>
      <c r="B14" s="14">
        <v>11412.741779999998</v>
      </c>
      <c r="C14" s="14">
        <v>12360.379150000001</v>
      </c>
      <c r="D14" s="14">
        <v>12972.176820000001</v>
      </c>
      <c r="E14" s="14">
        <v>22591.071829999997</v>
      </c>
      <c r="F14" s="14">
        <v>23716.535380000001</v>
      </c>
      <c r="G14" s="14">
        <v>24314.44497</v>
      </c>
      <c r="H14" s="14">
        <v>36006.451099999998</v>
      </c>
      <c r="I14" s="14">
        <v>37073.968789999999</v>
      </c>
    </row>
    <row r="15" spans="1:9" ht="27" x14ac:dyDescent="0.25">
      <c r="A15" s="9" t="s">
        <v>17</v>
      </c>
      <c r="B15" s="14">
        <v>7693.8048699999999</v>
      </c>
      <c r="C15" s="14">
        <v>14381.827289999999</v>
      </c>
      <c r="D15" s="14">
        <v>21390.461879999999</v>
      </c>
      <c r="E15" s="14">
        <v>29148.415440000001</v>
      </c>
      <c r="F15" s="14">
        <v>36358.31972</v>
      </c>
      <c r="G15" s="14">
        <v>43735.911380000005</v>
      </c>
      <c r="H15" s="14">
        <v>51340.575499999999</v>
      </c>
      <c r="I15" s="14">
        <v>59029.391459999999</v>
      </c>
    </row>
    <row r="16" spans="1:9" ht="27" x14ac:dyDescent="0.25">
      <c r="A16" s="9" t="s">
        <v>18</v>
      </c>
      <c r="B16" s="14">
        <v>-374.02987999999999</v>
      </c>
      <c r="C16" s="14">
        <v>-930.34400000000005</v>
      </c>
      <c r="D16" s="14">
        <v>10600.699839999999</v>
      </c>
      <c r="E16" s="14">
        <v>6784.1370900000002</v>
      </c>
      <c r="F16" s="14">
        <v>8039.6969300000001</v>
      </c>
      <c r="G16" s="14">
        <v>22931.69555</v>
      </c>
      <c r="H16" s="14">
        <v>25964.99768</v>
      </c>
      <c r="I16" s="14">
        <v>28350.17397</v>
      </c>
    </row>
    <row r="17" spans="1:9" x14ac:dyDescent="0.25">
      <c r="A17" s="9" t="s">
        <v>19</v>
      </c>
      <c r="B17" s="14">
        <v>5684.8196049999997</v>
      </c>
      <c r="C17" s="14">
        <v>11456.52354</v>
      </c>
      <c r="D17" s="14">
        <v>17478.594639999999</v>
      </c>
      <c r="E17" s="14">
        <v>23270.634420000002</v>
      </c>
      <c r="F17" s="14">
        <v>28783.350539999999</v>
      </c>
      <c r="G17" s="14">
        <v>36006.305359999998</v>
      </c>
      <c r="H17" s="14">
        <v>42225.119489999997</v>
      </c>
      <c r="I17" s="14">
        <v>48045.56706999999</v>
      </c>
    </row>
    <row r="18" spans="1:9" ht="27" x14ac:dyDescent="0.25">
      <c r="A18" s="9" t="s">
        <v>20</v>
      </c>
      <c r="B18" s="14">
        <v>0</v>
      </c>
      <c r="C18" s="14">
        <v>0</v>
      </c>
      <c r="D18" s="14">
        <v>0</v>
      </c>
      <c r="E18" s="14">
        <v>-15.637905</v>
      </c>
      <c r="F18" s="14">
        <v>-37.191420000000001</v>
      </c>
      <c r="G18" s="14">
        <v>-40.947772000000001</v>
      </c>
      <c r="H18" s="14">
        <v>-42.067210000000003</v>
      </c>
      <c r="I18" s="14">
        <v>-42.848680000000002</v>
      </c>
    </row>
    <row r="19" spans="1:9" ht="14.25" customHeight="1" x14ac:dyDescent="0.25">
      <c r="A19" s="8" t="s">
        <v>6</v>
      </c>
      <c r="B19" s="13">
        <v>3502.3866349999998</v>
      </c>
      <c r="C19" s="13">
        <v>7030.0286499999993</v>
      </c>
      <c r="D19" s="13">
        <v>12572.050608</v>
      </c>
      <c r="E19" s="13">
        <v>16322.333970000002</v>
      </c>
      <c r="F19" s="13">
        <v>21224.449986</v>
      </c>
      <c r="G19" s="13">
        <v>28178.289520000002</v>
      </c>
      <c r="H19" s="13">
        <v>33418.735710000001</v>
      </c>
      <c r="I19" s="13">
        <v>39981.852129999999</v>
      </c>
    </row>
    <row r="20" spans="1:9" ht="14.25" x14ac:dyDescent="0.25">
      <c r="A20" s="7" t="s">
        <v>7</v>
      </c>
      <c r="B20" s="13">
        <v>225.7354</v>
      </c>
      <c r="C20" s="13">
        <v>229.10088999999999</v>
      </c>
      <c r="D20" s="13">
        <v>969.93527000000006</v>
      </c>
      <c r="E20" s="13">
        <v>2555.7823199999998</v>
      </c>
      <c r="F20" s="13">
        <v>2846.5435400000001</v>
      </c>
      <c r="G20" s="13">
        <v>4091.6997800000004</v>
      </c>
      <c r="H20" s="13">
        <v>5344.9475499999999</v>
      </c>
      <c r="I20" s="13">
        <v>5479.4360699999997</v>
      </c>
    </row>
    <row r="21" spans="1:9" ht="14.25" x14ac:dyDescent="0.25">
      <c r="A21" s="7" t="s">
        <v>8</v>
      </c>
      <c r="B21" s="13">
        <v>5557.9667799999997</v>
      </c>
      <c r="C21" s="13">
        <v>13275.358740000001</v>
      </c>
      <c r="D21" s="13">
        <v>21319.836687999999</v>
      </c>
      <c r="E21" s="13">
        <v>29269.436259999999</v>
      </c>
      <c r="F21" s="13">
        <v>40067.642139999996</v>
      </c>
      <c r="G21" s="13">
        <v>53079.740266000001</v>
      </c>
      <c r="H21" s="13">
        <v>63607.071219999998</v>
      </c>
      <c r="I21" s="13">
        <v>73801.489410000009</v>
      </c>
    </row>
    <row r="22" spans="1:9" ht="14.25" x14ac:dyDescent="0.25">
      <c r="A22" s="7"/>
      <c r="B22" s="13"/>
      <c r="C22" s="13"/>
      <c r="D22" s="13"/>
      <c r="E22" s="13"/>
      <c r="F22" s="13"/>
      <c r="G22" s="13"/>
      <c r="H22" s="13"/>
      <c r="I22" s="13"/>
    </row>
    <row r="23" spans="1:9" ht="16.5" x14ac:dyDescent="0.3">
      <c r="A23" s="6" t="s">
        <v>9</v>
      </c>
      <c r="B23" s="12">
        <f t="shared" ref="B23:C23" si="12">B24+B36</f>
        <v>93872.907279999985</v>
      </c>
      <c r="C23" s="12">
        <f t="shared" si="12"/>
        <v>245959.72052999999</v>
      </c>
      <c r="D23" s="12">
        <f t="shared" ref="D23:E23" si="13">D24+D36</f>
        <v>422721.78260000004</v>
      </c>
      <c r="E23" s="12">
        <f t="shared" si="13"/>
        <v>619691.17000000004</v>
      </c>
      <c r="F23" s="12">
        <f t="shared" ref="F23:G23" si="14">F24+F36</f>
        <v>854421.51218000008</v>
      </c>
      <c r="G23" s="12">
        <f t="shared" si="14"/>
        <v>1026389.6855000001</v>
      </c>
      <c r="H23" s="12">
        <f t="shared" ref="H23:I23" si="15">H24+H36</f>
        <v>1237555.2927999999</v>
      </c>
      <c r="I23" s="12">
        <f t="shared" si="15"/>
        <v>1430621.5288</v>
      </c>
    </row>
    <row r="24" spans="1:9" ht="14.25" x14ac:dyDescent="0.25">
      <c r="A24" s="7" t="s">
        <v>10</v>
      </c>
      <c r="B24" s="13">
        <f t="shared" ref="B24:C24" si="16">B25+B26+B27+B30+B31+B32+B35</f>
        <v>90807.101319999987</v>
      </c>
      <c r="C24" s="13">
        <f t="shared" si="16"/>
        <v>236466.15255</v>
      </c>
      <c r="D24" s="13">
        <f t="shared" ref="D24:E24" si="17">D25+D26+D27+D30+D31+D32+D35</f>
        <v>394178.42281000002</v>
      </c>
      <c r="E24" s="13">
        <f t="shared" si="17"/>
        <v>543218.67972000001</v>
      </c>
      <c r="F24" s="13">
        <f t="shared" ref="F24:G24" si="18">F25+F26+F27+F30+F31+F32+F35</f>
        <v>763887.81261000002</v>
      </c>
      <c r="G24" s="13">
        <f t="shared" si="18"/>
        <v>911899.89819000009</v>
      </c>
      <c r="H24" s="13">
        <f t="shared" ref="H24:I24" si="19">H25+H26+H27+H30+H31+H32+H35</f>
        <v>1090000.7588899999</v>
      </c>
      <c r="I24" s="13">
        <f t="shared" si="19"/>
        <v>1241330.45052</v>
      </c>
    </row>
    <row r="25" spans="1:9" x14ac:dyDescent="0.25">
      <c r="A25" s="10" t="s">
        <v>21</v>
      </c>
      <c r="B25" s="14">
        <v>8254.0250599999999</v>
      </c>
      <c r="C25" s="14">
        <v>23637.635999999999</v>
      </c>
      <c r="D25" s="14">
        <v>39967.787609999999</v>
      </c>
      <c r="E25" s="14">
        <v>56227.857179999999</v>
      </c>
      <c r="F25" s="14">
        <v>72124.651629999993</v>
      </c>
      <c r="G25" s="14">
        <v>90117.912500000006</v>
      </c>
      <c r="H25" s="14">
        <v>109338.76712999999</v>
      </c>
      <c r="I25" s="14">
        <v>127157.40198000001</v>
      </c>
    </row>
    <row r="26" spans="1:9" ht="15" customHeight="1" x14ac:dyDescent="0.25">
      <c r="A26" s="10" t="s">
        <v>22</v>
      </c>
      <c r="B26" s="14">
        <v>2521.2365099999997</v>
      </c>
      <c r="C26" s="14">
        <v>17007.520980000001</v>
      </c>
      <c r="D26" s="14">
        <v>32194.672639999997</v>
      </c>
      <c r="E26" s="14">
        <v>46132.087180000002</v>
      </c>
      <c r="F26" s="14">
        <v>60916.848119999995</v>
      </c>
      <c r="G26" s="14">
        <v>77919.98576000001</v>
      </c>
      <c r="H26" s="14">
        <v>92982.046749999994</v>
      </c>
      <c r="I26" s="14">
        <v>109470.96198000002</v>
      </c>
    </row>
    <row r="27" spans="1:9" x14ac:dyDescent="0.25">
      <c r="A27" s="10" t="s">
        <v>23</v>
      </c>
      <c r="B27" s="14">
        <f t="shared" ref="B27:C27" si="20">B28+B29</f>
        <v>7736.7312300000003</v>
      </c>
      <c r="C27" s="14">
        <f t="shared" si="20"/>
        <v>16558.253629999999</v>
      </c>
      <c r="D27" s="14">
        <f t="shared" ref="D27:E27" si="21">D28+D29</f>
        <v>37701.569739999999</v>
      </c>
      <c r="E27" s="14">
        <f t="shared" si="21"/>
        <v>43124.023659999999</v>
      </c>
      <c r="F27" s="14">
        <f t="shared" ref="F27:G27" si="22">F28+F29</f>
        <v>113869.09012000001</v>
      </c>
      <c r="G27" s="14">
        <f t="shared" si="22"/>
        <v>116515.96580999999</v>
      </c>
      <c r="H27" s="14">
        <f t="shared" ref="H27:I27" si="23">H28+H29</f>
        <v>125699.59019</v>
      </c>
      <c r="I27" s="14">
        <f t="shared" si="23"/>
        <v>136113.06049999999</v>
      </c>
    </row>
    <row r="28" spans="1:9" x14ac:dyDescent="0.25">
      <c r="A28" s="9" t="s">
        <v>24</v>
      </c>
      <c r="B28" s="14">
        <v>628.22516000000007</v>
      </c>
      <c r="C28" s="14">
        <v>4421.4186</v>
      </c>
      <c r="D28" s="14">
        <v>12718.49669</v>
      </c>
      <c r="E28" s="14">
        <v>13374.55107</v>
      </c>
      <c r="F28" s="14">
        <v>72162.297230000011</v>
      </c>
      <c r="G28" s="14">
        <v>72724.335459999988</v>
      </c>
      <c r="H28" s="14">
        <v>74162.661840000001</v>
      </c>
      <c r="I28" s="14">
        <v>77424.43398999999</v>
      </c>
    </row>
    <row r="29" spans="1:9" x14ac:dyDescent="0.25">
      <c r="A29" s="9" t="s">
        <v>25</v>
      </c>
      <c r="B29" s="14">
        <v>7108.5060700000004</v>
      </c>
      <c r="C29" s="14">
        <v>12136.83503</v>
      </c>
      <c r="D29" s="14">
        <v>24983.073049999999</v>
      </c>
      <c r="E29" s="14">
        <v>29749.472590000001</v>
      </c>
      <c r="F29" s="14">
        <v>41706.792889999997</v>
      </c>
      <c r="G29" s="14">
        <v>43791.630349999999</v>
      </c>
      <c r="H29" s="14">
        <v>51536.928350000002</v>
      </c>
      <c r="I29" s="14">
        <v>58688.626509999995</v>
      </c>
    </row>
    <row r="30" spans="1:9" x14ac:dyDescent="0.25">
      <c r="A30" s="10" t="s">
        <v>26</v>
      </c>
      <c r="B30" s="14">
        <v>1592.8988200000003</v>
      </c>
      <c r="C30" s="14">
        <v>15584.73389</v>
      </c>
      <c r="D30" s="14">
        <v>28594.867989999999</v>
      </c>
      <c r="E30" s="14">
        <v>42464.302389999997</v>
      </c>
      <c r="F30" s="14">
        <v>55919.552389999997</v>
      </c>
      <c r="G30" s="14">
        <v>68967.342489999995</v>
      </c>
      <c r="H30" s="14">
        <v>89894.408670000004</v>
      </c>
      <c r="I30" s="14">
        <v>95496.095140000005</v>
      </c>
    </row>
    <row r="31" spans="1:9" x14ac:dyDescent="0.25">
      <c r="A31" s="10" t="s">
        <v>27</v>
      </c>
      <c r="B31" s="14">
        <v>12821.408100000001</v>
      </c>
      <c r="C31" s="14">
        <v>32277.670170000005</v>
      </c>
      <c r="D31" s="14">
        <v>51646.709490000001</v>
      </c>
      <c r="E31" s="14">
        <v>70924.948439999993</v>
      </c>
      <c r="F31" s="14">
        <v>97982.972479999997</v>
      </c>
      <c r="G31" s="14">
        <v>120907.58254</v>
      </c>
      <c r="H31" s="14">
        <v>145603.96229</v>
      </c>
      <c r="I31" s="14">
        <v>165711.45183999999</v>
      </c>
    </row>
    <row r="32" spans="1:9" ht="27" x14ac:dyDescent="0.25">
      <c r="A32" s="10" t="s">
        <v>28</v>
      </c>
      <c r="B32" s="14">
        <f t="shared" ref="B32:C32" si="24">B33+B34</f>
        <v>51379.323669999998</v>
      </c>
      <c r="C32" s="14">
        <f t="shared" si="24"/>
        <v>106212.40050999999</v>
      </c>
      <c r="D32" s="14">
        <f t="shared" ref="D32:E32" si="25">D33+D34</f>
        <v>160934.4411</v>
      </c>
      <c r="E32" s="14">
        <f t="shared" si="25"/>
        <v>219131.37585000001</v>
      </c>
      <c r="F32" s="14">
        <f t="shared" ref="F32:G32" si="26">F33+F34</f>
        <v>274343.31283000001</v>
      </c>
      <c r="G32" s="14">
        <f t="shared" si="26"/>
        <v>325058.64211000002</v>
      </c>
      <c r="H32" s="14">
        <f t="shared" ref="H32:I32" si="27">H33+H34</f>
        <v>393390.53055999998</v>
      </c>
      <c r="I32" s="14">
        <f t="shared" si="27"/>
        <v>453109.05371999997</v>
      </c>
    </row>
    <row r="33" spans="1:9" ht="15" customHeight="1" x14ac:dyDescent="0.25">
      <c r="A33" s="9" t="s">
        <v>29</v>
      </c>
      <c r="B33" s="14">
        <v>13143.61549</v>
      </c>
      <c r="C33" s="14">
        <v>30999.866710000002</v>
      </c>
      <c r="D33" s="14">
        <v>50022.564419999995</v>
      </c>
      <c r="E33" s="14">
        <v>69895.833570000003</v>
      </c>
      <c r="F33" s="14">
        <v>88783.062679999988</v>
      </c>
      <c r="G33" s="14">
        <v>108320.21105</v>
      </c>
      <c r="H33" s="14">
        <v>131593.24432999999</v>
      </c>
      <c r="I33" s="14">
        <v>150356.88058999999</v>
      </c>
    </row>
    <row r="34" spans="1:9" x14ac:dyDescent="0.25">
      <c r="A34" s="9" t="s">
        <v>30</v>
      </c>
      <c r="B34" s="14">
        <v>38235.708180000001</v>
      </c>
      <c r="C34" s="14">
        <v>75212.53379999999</v>
      </c>
      <c r="D34" s="14">
        <v>110911.87668</v>
      </c>
      <c r="E34" s="14">
        <v>149235.54227999999</v>
      </c>
      <c r="F34" s="14">
        <v>185560.25015000001</v>
      </c>
      <c r="G34" s="14">
        <v>216738.43106</v>
      </c>
      <c r="H34" s="14">
        <v>261797.28623</v>
      </c>
      <c r="I34" s="14">
        <v>302752.17313000001</v>
      </c>
    </row>
    <row r="35" spans="1:9" ht="15" customHeight="1" x14ac:dyDescent="0.25">
      <c r="A35" s="10" t="s">
        <v>31</v>
      </c>
      <c r="B35" s="14">
        <v>6501.47793</v>
      </c>
      <c r="C35" s="14">
        <v>25187.93737</v>
      </c>
      <c r="D35" s="14">
        <v>43138.374240000005</v>
      </c>
      <c r="E35" s="14">
        <v>65214.085020000006</v>
      </c>
      <c r="F35" s="14">
        <v>88731.385040000008</v>
      </c>
      <c r="G35" s="14">
        <v>112412.46698</v>
      </c>
      <c r="H35" s="14">
        <v>133091.45329999999</v>
      </c>
      <c r="I35" s="14">
        <v>154272.42536000002</v>
      </c>
    </row>
    <row r="36" spans="1:9" ht="28.5" x14ac:dyDescent="0.25">
      <c r="A36" s="7" t="s">
        <v>32</v>
      </c>
      <c r="B36" s="13">
        <f t="shared" ref="B36:C36" si="28">B37+B38</f>
        <v>3065.8059600000001</v>
      </c>
      <c r="C36" s="13">
        <f t="shared" si="28"/>
        <v>9493.5679800000016</v>
      </c>
      <c r="D36" s="13">
        <f t="shared" ref="D36:E36" si="29">D37+D38</f>
        <v>28543.359789999995</v>
      </c>
      <c r="E36" s="13">
        <f t="shared" si="29"/>
        <v>76472.490279999998</v>
      </c>
      <c r="F36" s="13">
        <f t="shared" ref="F36:G36" si="30">F37+F38</f>
        <v>90533.699570000012</v>
      </c>
      <c r="G36" s="13">
        <f t="shared" si="30"/>
        <v>114489.78731</v>
      </c>
      <c r="H36" s="13">
        <f t="shared" ref="H36:I36" si="31">H37+H38</f>
        <v>147554.53391</v>
      </c>
      <c r="I36" s="13">
        <f t="shared" si="31"/>
        <v>189291.07828000002</v>
      </c>
    </row>
    <row r="37" spans="1:9" x14ac:dyDescent="0.25">
      <c r="A37" s="10" t="s">
        <v>33</v>
      </c>
      <c r="B37" s="14">
        <v>3259.7076300000003</v>
      </c>
      <c r="C37" s="14">
        <v>11236.901090000001</v>
      </c>
      <c r="D37" s="14">
        <v>30399.877569999997</v>
      </c>
      <c r="E37" s="14">
        <v>78403.919280000002</v>
      </c>
      <c r="F37" s="14">
        <v>92699.058900000018</v>
      </c>
      <c r="G37" s="14">
        <v>116932.43115999999</v>
      </c>
      <c r="H37" s="14">
        <v>151538.25987000001</v>
      </c>
      <c r="I37" s="14">
        <v>194309.12094000002</v>
      </c>
    </row>
    <row r="38" spans="1:9" ht="27.75" customHeight="1" x14ac:dyDescent="0.25">
      <c r="A38" s="10" t="s">
        <v>34</v>
      </c>
      <c r="B38" s="14">
        <v>-193.90167000000002</v>
      </c>
      <c r="C38" s="14">
        <v>-1743.33311</v>
      </c>
      <c r="D38" s="14">
        <v>-1856.5177800000001</v>
      </c>
      <c r="E38" s="14">
        <v>-1931.4290000000001</v>
      </c>
      <c r="F38" s="14">
        <v>-2165.3593300000002</v>
      </c>
      <c r="G38" s="14">
        <v>-2442.6438499999999</v>
      </c>
      <c r="H38" s="14">
        <v>-3983.7259599999998</v>
      </c>
      <c r="I38" s="14">
        <v>-5018.0426600000001</v>
      </c>
    </row>
    <row r="39" spans="1:9" x14ac:dyDescent="0.25">
      <c r="A39" s="10"/>
      <c r="B39" s="14"/>
      <c r="C39" s="14"/>
      <c r="D39" s="14"/>
      <c r="E39" s="14"/>
      <c r="F39" s="14"/>
      <c r="G39" s="14"/>
      <c r="H39" s="14"/>
      <c r="I39" s="14"/>
    </row>
    <row r="40" spans="1:9" ht="16.5" x14ac:dyDescent="0.3">
      <c r="A40" s="6" t="s">
        <v>40</v>
      </c>
      <c r="B40" s="12">
        <f t="shared" ref="B40:C40" si="32">B23-B6</f>
        <v>-78174.720560000016</v>
      </c>
      <c r="C40" s="12">
        <f t="shared" si="32"/>
        <v>-54544.786874000041</v>
      </c>
      <c r="D40" s="12">
        <f t="shared" ref="D40:E40" si="33">D23-D6</f>
        <v>-60920.877694000024</v>
      </c>
      <c r="E40" s="12">
        <f t="shared" si="33"/>
        <v>-170242.62868999992</v>
      </c>
      <c r="F40" s="12">
        <f t="shared" ref="F40:G40" si="34">F23-F6</f>
        <v>-100719.56493999984</v>
      </c>
      <c r="G40" s="12">
        <f t="shared" si="34"/>
        <v>-134295.2975339999</v>
      </c>
      <c r="H40" s="12">
        <f t="shared" ref="H40:I40" si="35">H23-H6</f>
        <v>-96433.887940000044</v>
      </c>
      <c r="I40" s="12">
        <f t="shared" si="35"/>
        <v>-71572.320199999958</v>
      </c>
    </row>
    <row r="41" spans="1:9" ht="33" x14ac:dyDescent="0.3">
      <c r="A41" s="6" t="s">
        <v>35</v>
      </c>
      <c r="B41" s="12">
        <f t="shared" ref="B41:C41" si="36">B42+B45</f>
        <v>-78174.720590000012</v>
      </c>
      <c r="C41" s="12">
        <f t="shared" si="36"/>
        <v>-54544.78686</v>
      </c>
      <c r="D41" s="12">
        <f t="shared" ref="D41:E41" si="37">D42+D45</f>
        <v>-60920.877713694994</v>
      </c>
      <c r="E41" s="12">
        <f t="shared" si="37"/>
        <v>-170242.6287</v>
      </c>
      <c r="F41" s="12">
        <f t="shared" ref="F41:G41" si="38">F42+F45</f>
        <v>-100719.56493999998</v>
      </c>
      <c r="G41" s="12">
        <f t="shared" si="38"/>
        <v>-134295.29750999995</v>
      </c>
      <c r="H41" s="12">
        <f t="shared" ref="H41:I41" si="39">H42+H45</f>
        <v>-96433.887940000015</v>
      </c>
      <c r="I41" s="12">
        <f t="shared" si="39"/>
        <v>-71572.320179999981</v>
      </c>
    </row>
    <row r="42" spans="1:9" ht="14.25" x14ac:dyDescent="0.25">
      <c r="A42" s="7" t="s">
        <v>37</v>
      </c>
      <c r="B42" s="15">
        <f t="shared" ref="B42:C42" si="40">B43+B44</f>
        <v>-57188.328670000003</v>
      </c>
      <c r="C42" s="15">
        <f t="shared" si="40"/>
        <v>-11270.931239999998</v>
      </c>
      <c r="D42" s="15">
        <f t="shared" ref="D42:E42" si="41">D43+D44</f>
        <v>-139.8855082999944</v>
      </c>
      <c r="E42" s="15">
        <f t="shared" si="41"/>
        <v>-89392.887900000002</v>
      </c>
      <c r="F42" s="15">
        <f t="shared" ref="F42:G42" si="42">F43+F44</f>
        <v>12640.78863000001</v>
      </c>
      <c r="G42" s="15">
        <f t="shared" si="42"/>
        <v>-3297.0848399999668</v>
      </c>
      <c r="H42" s="15">
        <f t="shared" ref="H42:I42" si="43">H43+H44</f>
        <v>11517.186639999971</v>
      </c>
      <c r="I42" s="15">
        <f t="shared" si="43"/>
        <v>68786.800560000003</v>
      </c>
    </row>
    <row r="43" spans="1:9" x14ac:dyDescent="0.25">
      <c r="A43" s="10" t="s">
        <v>38</v>
      </c>
      <c r="B43" s="14">
        <v>4111.1180000000004</v>
      </c>
      <c r="C43" s="14">
        <v>41836.736840000005</v>
      </c>
      <c r="D43" s="14">
        <v>76290.576827700002</v>
      </c>
      <c r="E43" s="14">
        <v>91270.683829999994</v>
      </c>
      <c r="F43" s="14">
        <v>128944.44244</v>
      </c>
      <c r="G43" s="14">
        <v>159169.03333000001</v>
      </c>
      <c r="H43" s="14">
        <v>204982.87172999998</v>
      </c>
      <c r="I43" s="14">
        <v>252583.31216999999</v>
      </c>
    </row>
    <row r="44" spans="1:9" x14ac:dyDescent="0.25">
      <c r="A44" s="10" t="s">
        <v>39</v>
      </c>
      <c r="B44" s="14">
        <v>-61299.446670000005</v>
      </c>
      <c r="C44" s="14">
        <v>-53107.668080000003</v>
      </c>
      <c r="D44" s="14">
        <v>-76430.462335999997</v>
      </c>
      <c r="E44" s="14">
        <v>-180663.57173</v>
      </c>
      <c r="F44" s="14">
        <v>-116303.65380999999</v>
      </c>
      <c r="G44" s="14">
        <v>-162466.11816999997</v>
      </c>
      <c r="H44" s="14">
        <v>-193465.68509000001</v>
      </c>
      <c r="I44" s="14">
        <v>-183796.51160999999</v>
      </c>
    </row>
    <row r="45" spans="1:9" ht="14.25" x14ac:dyDescent="0.25">
      <c r="A45" s="7" t="s">
        <v>36</v>
      </c>
      <c r="B45" s="15">
        <f t="shared" ref="B45:C45" si="44">B46+B47</f>
        <v>-20986.391920000002</v>
      </c>
      <c r="C45" s="15">
        <f t="shared" si="44"/>
        <v>-43273.855620000002</v>
      </c>
      <c r="D45" s="15">
        <f t="shared" ref="D45:E45" si="45">D46+D47</f>
        <v>-60780.992205394999</v>
      </c>
      <c r="E45" s="15">
        <f t="shared" si="45"/>
        <v>-80849.7408</v>
      </c>
      <c r="F45" s="15">
        <f t="shared" ref="F45:G45" si="46">F46+F47</f>
        <v>-113360.35356999999</v>
      </c>
      <c r="G45" s="15">
        <f t="shared" si="46"/>
        <v>-130998.21266999999</v>
      </c>
      <c r="H45" s="15">
        <f t="shared" ref="H45:I45" si="47">H46+H47</f>
        <v>-107951.07457999999</v>
      </c>
      <c r="I45" s="15">
        <f t="shared" si="47"/>
        <v>-140359.12073999998</v>
      </c>
    </row>
    <row r="46" spans="1:9" x14ac:dyDescent="0.25">
      <c r="A46" s="10" t="s">
        <v>38</v>
      </c>
      <c r="B46" s="14">
        <v>-5477.3922999999995</v>
      </c>
      <c r="C46" s="14">
        <v>-10444.503359999999</v>
      </c>
      <c r="D46" s="14">
        <v>-15992.624535395002</v>
      </c>
      <c r="E46" s="14">
        <v>-17463.87026</v>
      </c>
      <c r="F46" s="14">
        <v>-24294.868480000005</v>
      </c>
      <c r="G46" s="14">
        <v>-28678.556800000002</v>
      </c>
      <c r="H46" s="14">
        <v>6925.811689999995</v>
      </c>
      <c r="I46" s="14">
        <v>-11950.923059999994</v>
      </c>
    </row>
    <row r="47" spans="1:9" x14ac:dyDescent="0.25">
      <c r="A47" s="10" t="s">
        <v>39</v>
      </c>
      <c r="B47" s="14">
        <v>-15508.999620000001</v>
      </c>
      <c r="C47" s="14">
        <v>-32829.35226</v>
      </c>
      <c r="D47" s="14">
        <v>-44788.36767</v>
      </c>
      <c r="E47" s="14">
        <v>-63385.870540000004</v>
      </c>
      <c r="F47" s="14">
        <v>-89065.485089999987</v>
      </c>
      <c r="G47" s="14">
        <v>-102319.65586999999</v>
      </c>
      <c r="H47" s="14">
        <v>-114876.88626999999</v>
      </c>
      <c r="I47" s="14">
        <v>-128408.19767999998</v>
      </c>
    </row>
    <row r="50" spans="1:2" x14ac:dyDescent="0.25">
      <c r="A50" s="16"/>
      <c r="B50" s="16"/>
    </row>
    <row r="56" spans="1:2" ht="15" customHeight="1" x14ac:dyDescent="0.25"/>
    <row r="59" spans="1:2" ht="15" customHeight="1" x14ac:dyDescent="0.25"/>
    <row r="87" ht="46.5" customHeight="1" x14ac:dyDescent="0.25"/>
    <row r="88" ht="22.5" customHeight="1" x14ac:dyDescent="0.25"/>
    <row r="89" ht="14.25" customHeight="1" x14ac:dyDescent="0.25"/>
    <row r="90" ht="15.75" customHeigh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14" ht="36.75" customHeight="1" x14ac:dyDescent="0.25"/>
  </sheetData>
  <printOptions gridLines="1"/>
  <pageMargins left="0.78" right="0.25" top="0.37" bottom="0.42" header="0.3" footer="0.3"/>
  <pageSetup paperSize="9" orientation="portrait" horizontalDpi="4294967294" verticalDpi="4294967294" r:id="rId1"/>
  <headerFooter alignWithMargins="0"/>
  <ignoredErrors>
    <ignoredError sqref="B8: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cp:lastPrinted>2022-02-22T13:44:29Z</cp:lastPrinted>
  <dcterms:created xsi:type="dcterms:W3CDTF">2022-02-21T11:33:35Z</dcterms:created>
  <dcterms:modified xsi:type="dcterms:W3CDTF">2023-09-25T08:35:08Z</dcterms:modified>
</cp:coreProperties>
</file>