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Ծախս_տնտեսագիտական" sheetId="1" r:id="rId1"/>
  </sheets>
  <definedNames>
    <definedName name="_xlnm._FilterDatabase" localSheetId="0" hidden="1">Ծախս_տնտեսագիտական!$A$7:$H$96</definedName>
    <definedName name="_xlnm.Print_Titles" localSheetId="0">Ծախս_տնտեսագիտական!$6:$6</definedName>
  </definedNames>
  <calcPr calcId="144525" fullCalcOnLoad="1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3" i="1"/>
  <c r="H13" i="1"/>
  <c r="B14" i="1"/>
  <c r="C14" i="1"/>
  <c r="D14" i="1"/>
  <c r="E14" i="1"/>
  <c r="F14" i="1"/>
  <c r="G14" i="1"/>
  <c r="H14" i="1"/>
  <c r="G16" i="1"/>
  <c r="H16" i="1"/>
  <c r="G17" i="1"/>
  <c r="H17" i="1"/>
  <c r="G18" i="1"/>
  <c r="H18" i="1"/>
  <c r="G19" i="1"/>
  <c r="H19" i="1"/>
  <c r="G20" i="1"/>
  <c r="H20" i="1"/>
  <c r="G21" i="1"/>
  <c r="H21" i="1"/>
  <c r="B22" i="1"/>
  <c r="C22" i="1"/>
  <c r="D22" i="1"/>
  <c r="E22" i="1"/>
  <c r="F22" i="1"/>
  <c r="G22" i="1" s="1"/>
  <c r="G24" i="1"/>
  <c r="H24" i="1"/>
  <c r="G25" i="1"/>
  <c r="H25" i="1"/>
  <c r="B26" i="1"/>
  <c r="C26" i="1"/>
  <c r="D26" i="1"/>
  <c r="E26" i="1"/>
  <c r="F26" i="1"/>
  <c r="G26" i="1" s="1"/>
  <c r="G28" i="1"/>
  <c r="H28" i="1"/>
  <c r="G29" i="1"/>
  <c r="H29" i="1"/>
  <c r="B32" i="1"/>
  <c r="C32" i="1"/>
  <c r="D32" i="1"/>
  <c r="D30" i="1" s="1"/>
  <c r="E32" i="1"/>
  <c r="E30" i="1" s="1"/>
  <c r="F32" i="1"/>
  <c r="G32" i="1"/>
  <c r="H32" i="1"/>
  <c r="G34" i="1"/>
  <c r="H34" i="1"/>
  <c r="B35" i="1"/>
  <c r="B30" i="1" s="1"/>
  <c r="C35" i="1"/>
  <c r="G35" i="1" s="1"/>
  <c r="D35" i="1"/>
  <c r="E35" i="1"/>
  <c r="F35" i="1"/>
  <c r="F30" i="1" s="1"/>
  <c r="H35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6" i="1"/>
  <c r="H46" i="1"/>
  <c r="G49" i="1"/>
  <c r="H49" i="1"/>
  <c r="B50" i="1"/>
  <c r="B47" i="1" s="1"/>
  <c r="C50" i="1"/>
  <c r="D50" i="1"/>
  <c r="D47" i="1" s="1"/>
  <c r="E50" i="1"/>
  <c r="E47" i="1" s="1"/>
  <c r="F50" i="1"/>
  <c r="G50" i="1" s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B60" i="1"/>
  <c r="C60" i="1"/>
  <c r="C47" i="1" s="1"/>
  <c r="D60" i="1"/>
  <c r="E60" i="1"/>
  <c r="F60" i="1"/>
  <c r="H60" i="1" s="1"/>
  <c r="G60" i="1"/>
  <c r="G62" i="1"/>
  <c r="H62" i="1"/>
  <c r="B63" i="1"/>
  <c r="C63" i="1"/>
  <c r="D63" i="1"/>
  <c r="E63" i="1"/>
  <c r="F63" i="1"/>
  <c r="G63" i="1" s="1"/>
  <c r="G65" i="1"/>
  <c r="H65" i="1"/>
  <c r="G66" i="1"/>
  <c r="H66" i="1"/>
  <c r="G67" i="1"/>
  <c r="H67" i="1"/>
  <c r="G68" i="1"/>
  <c r="H68" i="1"/>
  <c r="G69" i="1"/>
  <c r="H69" i="1"/>
  <c r="G70" i="1"/>
  <c r="H70" i="1"/>
  <c r="B77" i="1"/>
  <c r="B75" i="1" s="1"/>
  <c r="B73" i="1" s="1"/>
  <c r="B71" i="1" s="1"/>
  <c r="C77" i="1"/>
  <c r="D77" i="1"/>
  <c r="E77" i="1"/>
  <c r="F77" i="1"/>
  <c r="F75" i="1" s="1"/>
  <c r="G79" i="1"/>
  <c r="H79" i="1"/>
  <c r="G80" i="1"/>
  <c r="H80" i="1"/>
  <c r="G81" i="1"/>
  <c r="H81" i="1"/>
  <c r="B82" i="1"/>
  <c r="C82" i="1"/>
  <c r="C75" i="1" s="1"/>
  <c r="C73" i="1" s="1"/>
  <c r="C71" i="1" s="1"/>
  <c r="D82" i="1"/>
  <c r="D75" i="1" s="1"/>
  <c r="D73" i="1" s="1"/>
  <c r="D71" i="1" s="1"/>
  <c r="E82" i="1"/>
  <c r="H82" i="1" s="1"/>
  <c r="F82" i="1"/>
  <c r="G82" i="1"/>
  <c r="G84" i="1"/>
  <c r="H84" i="1"/>
  <c r="G85" i="1"/>
  <c r="H85" i="1"/>
  <c r="G86" i="1"/>
  <c r="H86" i="1"/>
  <c r="B87" i="1"/>
  <c r="C87" i="1"/>
  <c r="D87" i="1"/>
  <c r="E87" i="1"/>
  <c r="F87" i="1"/>
  <c r="G87" i="1"/>
  <c r="H87" i="1"/>
  <c r="G89" i="1"/>
  <c r="H89" i="1"/>
  <c r="G90" i="1"/>
  <c r="H90" i="1"/>
  <c r="G91" i="1"/>
  <c r="H91" i="1"/>
  <c r="G92" i="1"/>
  <c r="H92" i="1"/>
  <c r="B93" i="1"/>
  <c r="C93" i="1"/>
  <c r="D93" i="1"/>
  <c r="E93" i="1"/>
  <c r="H93" i="1" s="1"/>
  <c r="F93" i="1"/>
  <c r="G93" i="1"/>
  <c r="G95" i="1"/>
  <c r="H95" i="1"/>
  <c r="G96" i="1"/>
  <c r="H96" i="1"/>
  <c r="E9" i="1" l="1"/>
  <c r="F73" i="1"/>
  <c r="G75" i="1"/>
  <c r="G30" i="1"/>
  <c r="H30" i="1"/>
  <c r="D9" i="1"/>
  <c r="D7" i="1" s="1"/>
  <c r="B9" i="1"/>
  <c r="B7" i="1" s="1"/>
  <c r="F47" i="1"/>
  <c r="F9" i="1" s="1"/>
  <c r="H77" i="1"/>
  <c r="H63" i="1"/>
  <c r="H50" i="1"/>
  <c r="H22" i="1"/>
  <c r="H11" i="1"/>
  <c r="G77" i="1"/>
  <c r="H26" i="1"/>
  <c r="G11" i="1"/>
  <c r="E75" i="1"/>
  <c r="E73" i="1" s="1"/>
  <c r="E71" i="1" s="1"/>
  <c r="C30" i="1"/>
  <c r="C9" i="1" s="1"/>
  <c r="C7" i="1" s="1"/>
  <c r="H9" i="1" l="1"/>
  <c r="F7" i="1"/>
  <c r="G9" i="1"/>
  <c r="H73" i="1"/>
  <c r="F71" i="1"/>
  <c r="G73" i="1"/>
  <c r="E7" i="1"/>
  <c r="G47" i="1"/>
  <c r="H47" i="1"/>
  <c r="H75" i="1"/>
  <c r="G7" i="1" l="1"/>
  <c r="H7" i="1"/>
  <c r="G71" i="1"/>
  <c r="H71" i="1"/>
</calcChain>
</file>

<file path=xl/sharedStrings.xml><?xml version="1.0" encoding="utf-8"?>
<sst xmlns="http://schemas.openxmlformats.org/spreadsheetml/2006/main" count="102" uniqueCount="83">
  <si>
    <t>ՈՉ ՖԻՆԱՆՍԱԿԱՆ ԱԿՏԻՎՆԵՐԻ ՕՏԱՐՈՒՄԻՑ ՄՈՒՏՔԵՐ</t>
  </si>
  <si>
    <t>ՀՈՂ</t>
  </si>
  <si>
    <t>այդ թվում`</t>
  </si>
  <si>
    <t>ՉԱՐՏԱԴՐՎԱԾ ԱԿՏԻՎՆԵՐ</t>
  </si>
  <si>
    <t xml:space="preserve"> - Նախագծահետազոտական ծախսեր</t>
  </si>
  <si>
    <t xml:space="preserve"> - Գեոդեզիական քարտեզագրական ծախսեր</t>
  </si>
  <si>
    <t xml:space="preserve"> - Ոչ նյութական հիմնական միջոցներ</t>
  </si>
  <si>
    <t xml:space="preserve"> - Աճեցվող ակտիվներ</t>
  </si>
  <si>
    <t>ԱՅԼ ՀԻՄՆԱԿԱՆ ՄԻՋՈՑՆԵՐ</t>
  </si>
  <si>
    <t xml:space="preserve"> - Այլ մեքենաներ և սարքավորումներ</t>
  </si>
  <si>
    <t xml:space="preserve"> - Վարչական սարքավորումներ</t>
  </si>
  <si>
    <t xml:space="preserve"> - Տրանսպորտային սարքավորումներ</t>
  </si>
  <si>
    <t>ՄԵՔԵՆԱՆԵՐԻ ԵՎ ՍԱՐՔԱՎՈՐՈՒՄՆԵՐԻ ՁԵՌՔԲԵՐՈՒՄ, ՊԱՀՊԱՆՈՒՄ ԵՎ ՀԻՄՆԱՆՈՐՈԳՈՒՄ</t>
  </si>
  <si>
    <t xml:space="preserve"> - Շենքերի և շինությունների կապիտալ վերանորոգում</t>
  </si>
  <si>
    <t xml:space="preserve"> - Շենքերի և շինությունների շինարարություն</t>
  </si>
  <si>
    <t xml:space="preserve"> - Շենքերի և շինությունների ձեռքբերում</t>
  </si>
  <si>
    <t>ՇԵՆՔԵՐ ԵՎ ՇԻՆՈՒԹՅՈՒՆՆԵՐ</t>
  </si>
  <si>
    <t>ՀԻՄՆԱԿԱՆ ՄԻՋՈՑՆԵՐ</t>
  </si>
  <si>
    <t>ՈՉ ՖԻՆԱՆՍԱԿԱՆ ԱԿՏԻՎՆԵՐԻ ԳԾՈՎ ԾԱԽՍԵՐ</t>
  </si>
  <si>
    <t>ՈՉ ՖԻՆԱՆՍԱԿԱՆ ԱԿՏԻՎՆԵՐԻ ՀԵՏ ԳՈՐԾԱՌՆՈՒԹՅՈՒՆՆԵՐ</t>
  </si>
  <si>
    <t>Պահուստային միջոցներ</t>
  </si>
  <si>
    <t>Այլ ծախսեր</t>
  </si>
  <si>
    <t>Կառավարման մարմինների գործունեության հետևանքով առաջացած վնասվածքների կամ վնասների վերականգնում_x000D_</t>
  </si>
  <si>
    <t>Դատարանների կողմից նշանակված տույժեր և տուգանքներ</t>
  </si>
  <si>
    <t>Հարկեր, պարտադիր վճարներ և տույժեր, որոնք կառավարման տարբեր մակարդակների կողմից կիրառվում են միմյանց նկատմամբ</t>
  </si>
  <si>
    <t>Նվիրատվություններ ոչ կառավարչական (հասարակական) կազմակերպություններին</t>
  </si>
  <si>
    <t>ԱՅԼ ԾԱԽՍԵՐ</t>
  </si>
  <si>
    <t xml:space="preserve"> - Կենսաթոշակներ</t>
  </si>
  <si>
    <t>Կենսաթոշակներ</t>
  </si>
  <si>
    <t xml:space="preserve"> - Այլ նպաստներ բյուջեից</t>
  </si>
  <si>
    <t xml:space="preserve"> - Բնակարանային նպաստներ բյուջեից</t>
  </si>
  <si>
    <t xml:space="preserve"> - Կրթական, մշակութային և սպորտային նպաստներ բյուջեից</t>
  </si>
  <si>
    <t xml:space="preserve"> - Հուղարկավորության նպաստներ բյուջեից</t>
  </si>
  <si>
    <t xml:space="preserve"> - Կենսաթոշակի անցնելու հետ կապված և տարիքային նպաստներ բյուջեից</t>
  </si>
  <si>
    <t xml:space="preserve"> - Երեխաների կամ ընտանեկան նպաստներ բյուջեից</t>
  </si>
  <si>
    <t xml:space="preserve"> - Մայրության նպաստներ բյուջեից</t>
  </si>
  <si>
    <t xml:space="preserve"> - Հիվանդության և հաշմանդամության նպաստներ բյուջեից</t>
  </si>
  <si>
    <t>Սոցիալական օգնության դրամական արտահայտությամբ նպաստներ (բյուջեից)</t>
  </si>
  <si>
    <t>Սոցիալական ապահովության նպաստներ</t>
  </si>
  <si>
    <t>ՍՈՑԻԱԼԱԿԱՆ ՆՊԱՍՏՆԵՐ ԵՎ ԿԵՆՍԱԹՈՇԱԿՆԵՐ</t>
  </si>
  <si>
    <t xml:space="preserve"> - Կապիտալ սուբվենցիաներ համայնքներին</t>
  </si>
  <si>
    <t>որից`</t>
  </si>
  <si>
    <t>Կապիտալ դրամաշնորհներ պետական հատվածի այլ մակարդակներին</t>
  </si>
  <si>
    <t xml:space="preserve"> - Այլ ընթացիկ դրամաշնորհներ</t>
  </si>
  <si>
    <t xml:space="preserve"> - Ընթացիկ դրամաշնորհներ պետական և համայնքային առևտրային կազմակերպություններին</t>
  </si>
  <si>
    <t xml:space="preserve"> - Ընթացիկ դրամաշնորհներ պետական և համայնքային ոչ առևտրային կազմակերպություններին</t>
  </si>
  <si>
    <t xml:space="preserve"> - Այլ ընթացիկ դրամաշնորհներ համայնքներին</t>
  </si>
  <si>
    <t xml:space="preserve"> - Օրենքների կիրարկման արդյունքում համայնքների բյուջեների կորուստների փոխհատուցում</t>
  </si>
  <si>
    <t xml:space="preserve"> - Պետական բյուջեից համայնքների բյուջեներին ֆինանսական համահարթեցման սկզբունքով տրվող դոտացիաներ</t>
  </si>
  <si>
    <t xml:space="preserve"> - Ընթացիկ սուբվենցիաներ համայնքներին</t>
  </si>
  <si>
    <t>Ընթացիկ դրամաշնորհներ պետական հատվածի այլ մակարդակներին</t>
  </si>
  <si>
    <t xml:space="preserve"> - Ընթացիկ դրամաշնորհներ միջազգային կազմակերպություններին</t>
  </si>
  <si>
    <t>Դրամաշնորհներ միջազգային կազմակերպություններին</t>
  </si>
  <si>
    <t>ԴՐԱՄԱՇՆՈՐՀՆԵՐ</t>
  </si>
  <si>
    <t>Սուբսիդիաներ ոչ պետական կազմակերպություններին</t>
  </si>
  <si>
    <t>Սուբսիդիաներ պետական կազմակերպություններին</t>
  </si>
  <si>
    <t>ՍՈՒԲՍԻԴԻԱՆԵՐ</t>
  </si>
  <si>
    <t>Արտաքին տոկոսավճարներ</t>
  </si>
  <si>
    <t>Ներքին տոկոսավճարներ</t>
  </si>
  <si>
    <t>ՏՈԿՈՍԱՎՃԱՐՆԵՐ</t>
  </si>
  <si>
    <t>Նյութեր</t>
  </si>
  <si>
    <t>Ընթացիկ նորոգում և պահպանում (ծառայություններ և նյութեր)</t>
  </si>
  <si>
    <t>Այլ մասնագիտական ծառայությունների ձեռքբերում</t>
  </si>
  <si>
    <t>Պայմանագրային այլ ծառայությունների ձեռքբերում</t>
  </si>
  <si>
    <t>Ծառայողական գործուղումների գծով ծախսեր</t>
  </si>
  <si>
    <t>Շարունակական ծախսեր</t>
  </si>
  <si>
    <t>ԾԱՌԱՅՈՒԹՅՈՒՆՆԵՐԻ ԵՎ ԱՊՐԱՆՔՆԵՐԻ ՁԵՌՔԲԵՐՈՒՄ</t>
  </si>
  <si>
    <t>Դրամով վճարվող աշխատավարձեր և հավելավճարներ</t>
  </si>
  <si>
    <t>ԱՇԽԱՏԱՆՔԻ ՎԱՐՁԱՏՐՈՒԹՅՈՒՆ</t>
  </si>
  <si>
    <t>ԸՆԹԱՑԻԿ ԾԱԽՍԵՐ</t>
  </si>
  <si>
    <t>ԸՆԴԱՄԵՆԸ ԾԱԽՍԵՐ</t>
  </si>
  <si>
    <t xml:space="preserve"> Կատարման %-ը Ժամանակահատվածի ճշտված պլանի նկատմամբ</t>
  </si>
  <si>
    <t xml:space="preserve"> Կատարման %-ը տարեկան ճշտված պլանի նկատմամբ</t>
  </si>
  <si>
    <t xml:space="preserve"> Փաստ</t>
  </si>
  <si>
    <t xml:space="preserve"> Հաշվետու ժամանակահատվածի ճշտված պլան³</t>
  </si>
  <si>
    <t xml:space="preserve"> Հաշվետու ժամանակահատվածի պլան²</t>
  </si>
  <si>
    <t>Տարեկան ճշտված պլան³</t>
  </si>
  <si>
    <t>Տարեկան պլան¹</t>
  </si>
  <si>
    <t>Բյուջետային ծախսերի տնտեսագիտական դասակարգման հոդվածների անվանումները</t>
  </si>
  <si>
    <t>(հազար դրամ)</t>
  </si>
  <si>
    <t>(տնտեսագիտական դասակարգմամբ)</t>
  </si>
  <si>
    <t>Հայաստանի Հանրապետության 2021 թվականի ինն ամիսների պետական բյուջեի ծախսերի կատարման վերաբերյալ</t>
  </si>
  <si>
    <t>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</si>
</sst>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Sta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165" fontId="4" fillId="0" borderId="1" xfId="2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165" fontId="2" fillId="0" borderId="1" xfId="2" applyNumberFormat="1" applyFont="1" applyFill="1" applyBorder="1"/>
    <xf numFmtId="0" fontId="2" fillId="0" borderId="2" xfId="0" applyFont="1" applyFill="1" applyBorder="1" applyAlignment="1">
      <alignment horizontal="left" wrapText="1"/>
    </xf>
    <xf numFmtId="164" fontId="2" fillId="0" borderId="1" xfId="1" applyNumberFormat="1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2" fillId="0" borderId="0" xfId="0" applyNumberFormat="1" applyFont="1" applyFill="1"/>
    <xf numFmtId="164" fontId="5" fillId="0" borderId="0" xfId="1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</cellXfs>
  <cellStyles count="12">
    <cellStyle name="_Sheet2" xfId="3"/>
    <cellStyle name="Comma" xfId="1" builtinId="3"/>
    <cellStyle name="Comma 2" xfId="4"/>
    <cellStyle name="Comma 2 2 2 3" xfId="5"/>
    <cellStyle name="Comma 3" xfId="6"/>
    <cellStyle name="Normal" xfId="0" builtinId="0"/>
    <cellStyle name="Normal 2" xfId="7"/>
    <cellStyle name="Percent" xfId="2" builtinId="5"/>
    <cellStyle name="Percent 2" xfId="8"/>
    <cellStyle name="Percent 2 4" xfId="9"/>
    <cellStyle name="Style 1" xfId="10"/>
    <cellStyle name="Процентн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sqref="A1:H1"/>
    </sheetView>
  </sheetViews>
  <sheetFormatPr defaultRowHeight="13.5"/>
  <cols>
    <col min="1" max="1" width="37.42578125" style="3" customWidth="1"/>
    <col min="2" max="2" width="17" style="3" bestFit="1" customWidth="1"/>
    <col min="3" max="3" width="16.85546875" style="3" customWidth="1"/>
    <col min="4" max="4" width="16.85546875" style="2" customWidth="1"/>
    <col min="5" max="5" width="17.140625" style="2" customWidth="1"/>
    <col min="6" max="6" width="16.5703125" style="1" customWidth="1"/>
    <col min="7" max="7" width="12.5703125" style="1" customWidth="1"/>
    <col min="8" max="8" width="12.28515625" style="1" customWidth="1"/>
    <col min="9" max="16384" width="9.140625" style="1"/>
  </cols>
  <sheetData>
    <row r="1" spans="1:8" s="25" customFormat="1" ht="15" customHeight="1">
      <c r="A1" s="26" t="s">
        <v>82</v>
      </c>
      <c r="B1" s="26"/>
      <c r="C1" s="26"/>
      <c r="D1" s="26"/>
      <c r="E1" s="26"/>
      <c r="F1" s="26"/>
      <c r="G1" s="26"/>
      <c r="H1" s="26"/>
    </row>
    <row r="2" spans="1:8" s="25" customFormat="1" ht="17.25">
      <c r="A2" s="26" t="s">
        <v>81</v>
      </c>
      <c r="B2" s="26"/>
      <c r="C2" s="26"/>
      <c r="D2" s="26"/>
      <c r="E2" s="26"/>
      <c r="F2" s="26"/>
      <c r="G2" s="26"/>
      <c r="H2" s="26"/>
    </row>
    <row r="3" spans="1:8">
      <c r="A3" s="24" t="s">
        <v>80</v>
      </c>
      <c r="B3" s="24"/>
      <c r="C3" s="24"/>
      <c r="D3" s="24"/>
      <c r="E3" s="24"/>
      <c r="F3" s="24"/>
      <c r="G3" s="24"/>
      <c r="H3" s="24"/>
    </row>
    <row r="4" spans="1:8">
      <c r="A4" s="24" t="s">
        <v>79</v>
      </c>
      <c r="B4" s="24"/>
      <c r="C4" s="24"/>
      <c r="D4" s="24"/>
      <c r="E4" s="24"/>
      <c r="F4" s="24"/>
      <c r="G4" s="24"/>
      <c r="H4" s="24"/>
    </row>
    <row r="5" spans="1:8">
      <c r="A5" s="23"/>
      <c r="B5" s="22"/>
      <c r="C5" s="22"/>
      <c r="D5" s="21"/>
      <c r="E5" s="21"/>
      <c r="F5" s="20"/>
      <c r="G5" s="20"/>
    </row>
    <row r="6" spans="1:8" s="15" customFormat="1" ht="140.25" customHeight="1">
      <c r="A6" s="19" t="s">
        <v>78</v>
      </c>
      <c r="B6" s="17" t="s">
        <v>77</v>
      </c>
      <c r="C6" s="18" t="s">
        <v>76</v>
      </c>
      <c r="D6" s="18" t="s">
        <v>75</v>
      </c>
      <c r="E6" s="18" t="s">
        <v>74</v>
      </c>
      <c r="F6" s="17" t="s">
        <v>73</v>
      </c>
      <c r="G6" s="16" t="s">
        <v>72</v>
      </c>
      <c r="H6" s="16" t="s">
        <v>71</v>
      </c>
    </row>
    <row r="7" spans="1:8" s="4" customFormat="1" ht="16.5" customHeight="1">
      <c r="A7" s="7" t="s">
        <v>70</v>
      </c>
      <c r="B7" s="6">
        <f>B9+B71</f>
        <v>1850877541.1800001</v>
      </c>
      <c r="C7" s="6">
        <f>C9+C71</f>
        <v>1952466892.2899997</v>
      </c>
      <c r="D7" s="6">
        <f>D9+D71</f>
        <v>1359500796.9399998</v>
      </c>
      <c r="E7" s="6">
        <f>E9+E71</f>
        <v>1503555964.73</v>
      </c>
      <c r="F7" s="6">
        <f>F9+F71</f>
        <v>1349059178.3199999</v>
      </c>
      <c r="G7" s="5">
        <f>F7/C7</f>
        <v>0.69095111607128046</v>
      </c>
      <c r="H7" s="5">
        <f>F7/E7</f>
        <v>0.89724573608555791</v>
      </c>
    </row>
    <row r="8" spans="1:8" s="2" customFormat="1" ht="13.5" customHeight="1">
      <c r="A8" s="8" t="s">
        <v>2</v>
      </c>
      <c r="B8" s="10"/>
      <c r="C8" s="10"/>
      <c r="D8" s="10"/>
      <c r="E8" s="10"/>
      <c r="F8" s="10"/>
      <c r="G8" s="10"/>
      <c r="H8" s="5"/>
    </row>
    <row r="9" spans="1:8" s="4" customFormat="1" ht="14.25" customHeight="1">
      <c r="A9" s="7" t="s">
        <v>69</v>
      </c>
      <c r="B9" s="6">
        <f>B11+B14+B22+B26+B30+B47+B63</f>
        <v>1634558623.6000001</v>
      </c>
      <c r="C9" s="6">
        <f>C11+C14+C22+C26+C30+C47+C63</f>
        <v>1725510519.7099998</v>
      </c>
      <c r="D9" s="6">
        <f>D11+D14+D22+D26+D30+D47+D63</f>
        <v>1203034837.1199999</v>
      </c>
      <c r="E9" s="6">
        <f>E11+E14+E22+E26+E30+E47+E63</f>
        <v>1318270754.3099999</v>
      </c>
      <c r="F9" s="6">
        <f>F11+F14+F22+F26+F30+F47+F63</f>
        <v>1223528366.45</v>
      </c>
      <c r="G9" s="5">
        <f>F9/C9</f>
        <v>0.70908195138423957</v>
      </c>
      <c r="H9" s="5">
        <f>F9/E9</f>
        <v>0.92813131327517817</v>
      </c>
    </row>
    <row r="10" spans="1:8" ht="13.5" customHeight="1">
      <c r="A10" s="8" t="s">
        <v>2</v>
      </c>
      <c r="B10" s="10"/>
      <c r="C10" s="10"/>
      <c r="D10" s="10"/>
      <c r="E10" s="10"/>
      <c r="F10" s="10"/>
      <c r="G10" s="9"/>
      <c r="H10" s="9"/>
    </row>
    <row r="11" spans="1:8" s="4" customFormat="1" ht="18.75" customHeight="1">
      <c r="A11" s="7" t="s">
        <v>68</v>
      </c>
      <c r="B11" s="6">
        <f>B13</f>
        <v>182755164.30000001</v>
      </c>
      <c r="C11" s="6">
        <f>C13</f>
        <v>182314626.63</v>
      </c>
      <c r="D11" s="6">
        <f>D13</f>
        <v>129282687.81</v>
      </c>
      <c r="E11" s="6">
        <f>E13</f>
        <v>128600354.48999999</v>
      </c>
      <c r="F11" s="6">
        <f>F13</f>
        <v>121518252.66</v>
      </c>
      <c r="G11" s="5">
        <f>F11/C11</f>
        <v>0.66653046388108106</v>
      </c>
      <c r="H11" s="5">
        <f>F11/E11</f>
        <v>0.94492937552088396</v>
      </c>
    </row>
    <row r="12" spans="1:8" ht="15.75" customHeight="1">
      <c r="A12" s="8" t="s">
        <v>2</v>
      </c>
      <c r="B12" s="10"/>
      <c r="C12" s="10"/>
      <c r="D12" s="10"/>
      <c r="E12" s="10"/>
      <c r="F12" s="10"/>
      <c r="G12" s="9"/>
      <c r="H12" s="9"/>
    </row>
    <row r="13" spans="1:8" ht="31.5" customHeight="1">
      <c r="A13" s="11" t="s">
        <v>67</v>
      </c>
      <c r="B13" s="10">
        <v>182755164.30000001</v>
      </c>
      <c r="C13" s="10">
        <v>182314626.63</v>
      </c>
      <c r="D13" s="10">
        <v>129282687.81</v>
      </c>
      <c r="E13" s="10">
        <v>128600354.48999999</v>
      </c>
      <c r="F13" s="10">
        <v>121518252.66</v>
      </c>
      <c r="G13" s="9">
        <f>F13/C13</f>
        <v>0.66653046388108106</v>
      </c>
      <c r="H13" s="9">
        <f>F13/E13</f>
        <v>0.94492937552088396</v>
      </c>
    </row>
    <row r="14" spans="1:8" ht="32.25" customHeight="1">
      <c r="A14" s="7" t="s">
        <v>66</v>
      </c>
      <c r="B14" s="6">
        <f>B16+B17+B18+B19+B20+B21</f>
        <v>200187379.21000001</v>
      </c>
      <c r="C14" s="6">
        <f>C16+C17+C18+C19+C20+C21</f>
        <v>203134807.13</v>
      </c>
      <c r="D14" s="6">
        <f>D16+D17+D18+D19+D20+D21</f>
        <v>141325368.45000002</v>
      </c>
      <c r="E14" s="6">
        <f>E16+E17+E18+E19+E20+E21</f>
        <v>144825405.41</v>
      </c>
      <c r="F14" s="6">
        <f>F16+F17+F18+F19+F20+F21</f>
        <v>115752721.78</v>
      </c>
      <c r="G14" s="5">
        <f>F14/C14</f>
        <v>0.56983204117215536</v>
      </c>
      <c r="H14" s="5">
        <f>F14/E14</f>
        <v>0.79925701883799061</v>
      </c>
    </row>
    <row r="15" spans="1:8" s="4" customFormat="1" ht="17.25" customHeight="1">
      <c r="A15" s="8" t="s">
        <v>2</v>
      </c>
      <c r="B15" s="10"/>
      <c r="C15" s="10"/>
      <c r="D15" s="10"/>
      <c r="E15" s="10"/>
      <c r="F15" s="10"/>
      <c r="G15" s="9"/>
      <c r="H15" s="9"/>
    </row>
    <row r="16" spans="1:8" ht="16.5" customHeight="1">
      <c r="A16" s="11" t="s">
        <v>65</v>
      </c>
      <c r="B16" s="10">
        <v>16841687.199999999</v>
      </c>
      <c r="C16" s="10">
        <v>17287344.77</v>
      </c>
      <c r="D16" s="10">
        <v>12663294.050000001</v>
      </c>
      <c r="E16" s="10">
        <v>12972738.210000001</v>
      </c>
      <c r="F16" s="10">
        <v>11211632.42</v>
      </c>
      <c r="G16" s="9">
        <f>F16/C16</f>
        <v>0.64854565979712342</v>
      </c>
      <c r="H16" s="9">
        <f>F16/E16</f>
        <v>0.86424563870082127</v>
      </c>
    </row>
    <row r="17" spans="1:8" ht="38.25" customHeight="1">
      <c r="A17" s="11" t="s">
        <v>64</v>
      </c>
      <c r="B17" s="10">
        <v>5498169.2000000002</v>
      </c>
      <c r="C17" s="10">
        <v>5055527.8</v>
      </c>
      <c r="D17" s="10">
        <v>4100760.91</v>
      </c>
      <c r="E17" s="10">
        <v>3657787.62</v>
      </c>
      <c r="F17" s="10">
        <v>2387159.0699999998</v>
      </c>
      <c r="G17" s="9">
        <f>F17/C17</f>
        <v>0.47218790291292628</v>
      </c>
      <c r="H17" s="9">
        <f>F17/E17</f>
        <v>0.65262374910657051</v>
      </c>
    </row>
    <row r="18" spans="1:8" ht="32.25" customHeight="1">
      <c r="A18" s="11" t="s">
        <v>63</v>
      </c>
      <c r="B18" s="10">
        <v>113964611.40000001</v>
      </c>
      <c r="C18" s="10">
        <v>117557814.90000001</v>
      </c>
      <c r="D18" s="10">
        <v>77646551.909999996</v>
      </c>
      <c r="E18" s="10">
        <v>82673101.349999994</v>
      </c>
      <c r="F18" s="10">
        <v>74853274.390000001</v>
      </c>
      <c r="G18" s="9">
        <f>F18/C18</f>
        <v>0.63673584315660836</v>
      </c>
      <c r="H18" s="9">
        <f>F18/E18</f>
        <v>0.90541268160614374</v>
      </c>
    </row>
    <row r="19" spans="1:8" ht="32.25" customHeight="1">
      <c r="A19" s="11" t="s">
        <v>62</v>
      </c>
      <c r="B19" s="10">
        <v>1500260</v>
      </c>
      <c r="C19" s="10">
        <v>1805373.82</v>
      </c>
      <c r="D19" s="10">
        <v>1065697.6200000001</v>
      </c>
      <c r="E19" s="10">
        <v>1435758.44</v>
      </c>
      <c r="F19" s="10">
        <v>783562.03</v>
      </c>
      <c r="G19" s="9">
        <f>F19/C19</f>
        <v>0.43401650191205277</v>
      </c>
      <c r="H19" s="9">
        <f>F19/E19</f>
        <v>0.5457478139567824</v>
      </c>
    </row>
    <row r="20" spans="1:8" ht="33.75" customHeight="1">
      <c r="A20" s="11" t="s">
        <v>61</v>
      </c>
      <c r="B20" s="10">
        <v>16610435.6</v>
      </c>
      <c r="C20" s="10">
        <v>18091249.289999999</v>
      </c>
      <c r="D20" s="10">
        <v>11389620.189999999</v>
      </c>
      <c r="E20" s="10">
        <v>12700563.33</v>
      </c>
      <c r="F20" s="10">
        <v>8900379.9000000004</v>
      </c>
      <c r="G20" s="9">
        <f>F20/C20</f>
        <v>0.49197154697988249</v>
      </c>
      <c r="H20" s="9">
        <f>F20/E20</f>
        <v>0.70078623040101007</v>
      </c>
    </row>
    <row r="21" spans="1:8" ht="16.5" customHeight="1">
      <c r="A21" s="11" t="s">
        <v>60</v>
      </c>
      <c r="B21" s="10">
        <v>45772215.810000002</v>
      </c>
      <c r="C21" s="10">
        <v>43337496.549999997</v>
      </c>
      <c r="D21" s="10">
        <v>34459443.770000003</v>
      </c>
      <c r="E21" s="10">
        <v>31385456.460000001</v>
      </c>
      <c r="F21" s="10">
        <v>17616713.969999999</v>
      </c>
      <c r="G21" s="9">
        <f>F21/C21</f>
        <v>0.40650049893110402</v>
      </c>
      <c r="H21" s="9">
        <f>F21/E21</f>
        <v>0.56130182438009368</v>
      </c>
    </row>
    <row r="22" spans="1:8" ht="21.75" customHeight="1">
      <c r="A22" s="7" t="s">
        <v>59</v>
      </c>
      <c r="B22" s="6">
        <f>B24+B25</f>
        <v>194700079.69999999</v>
      </c>
      <c r="C22" s="6">
        <f>C24+C25</f>
        <v>194505711.40000001</v>
      </c>
      <c r="D22" s="6">
        <f>D24+D25</f>
        <v>134839880.40000001</v>
      </c>
      <c r="E22" s="6">
        <f>E24+E25</f>
        <v>134730512.09999999</v>
      </c>
      <c r="F22" s="6">
        <f>F24+F25</f>
        <v>127600848.90000001</v>
      </c>
      <c r="G22" s="5">
        <f>F22/C22</f>
        <v>0.6560262317315172</v>
      </c>
      <c r="H22" s="5">
        <f>F22/E22</f>
        <v>0.94708204482509362</v>
      </c>
    </row>
    <row r="23" spans="1:8" s="4" customFormat="1" ht="14.25" customHeight="1">
      <c r="A23" s="8" t="s">
        <v>2</v>
      </c>
      <c r="B23" s="10"/>
      <c r="C23" s="10"/>
      <c r="D23" s="10"/>
      <c r="E23" s="10"/>
      <c r="F23" s="10"/>
      <c r="G23" s="9"/>
      <c r="H23" s="9"/>
    </row>
    <row r="24" spans="1:8" ht="18.75" customHeight="1">
      <c r="A24" s="11" t="s">
        <v>58</v>
      </c>
      <c r="B24" s="10">
        <v>112272772.8</v>
      </c>
      <c r="C24" s="10">
        <v>112273404.5</v>
      </c>
      <c r="D24" s="10">
        <v>67622310.5</v>
      </c>
      <c r="E24" s="10">
        <v>67622942.200000003</v>
      </c>
      <c r="F24" s="10">
        <v>65926457.530000001</v>
      </c>
      <c r="G24" s="9">
        <f>F24/C24</f>
        <v>0.58719567491159497</v>
      </c>
      <c r="H24" s="9">
        <f>F24/E24</f>
        <v>0.97491258713673656</v>
      </c>
    </row>
    <row r="25" spans="1:8" ht="18.75" customHeight="1">
      <c r="A25" s="11" t="s">
        <v>57</v>
      </c>
      <c r="B25" s="10">
        <v>82427306.900000006</v>
      </c>
      <c r="C25" s="10">
        <v>82232306.900000006</v>
      </c>
      <c r="D25" s="10">
        <v>67217569.900000006</v>
      </c>
      <c r="E25" s="10">
        <v>67107569.899999999</v>
      </c>
      <c r="F25" s="10">
        <v>61674391.369999997</v>
      </c>
      <c r="G25" s="9">
        <f>F25/C25</f>
        <v>0.75000196023930343</v>
      </c>
      <c r="H25" s="9">
        <f>F25/E25</f>
        <v>0.91903776968684425</v>
      </c>
    </row>
    <row r="26" spans="1:8" ht="19.5" customHeight="1">
      <c r="A26" s="7" t="s">
        <v>56</v>
      </c>
      <c r="B26" s="6">
        <f>B28+B29</f>
        <v>125484444.5</v>
      </c>
      <c r="C26" s="6">
        <f>C28+C29</f>
        <v>132606150.19999999</v>
      </c>
      <c r="D26" s="6">
        <f>D28+D29</f>
        <v>96907177.799999997</v>
      </c>
      <c r="E26" s="6">
        <f>E28+E29</f>
        <v>106343236.19999999</v>
      </c>
      <c r="F26" s="6">
        <f>F28+F29</f>
        <v>100063414.97</v>
      </c>
      <c r="G26" s="5">
        <f>F26/C26</f>
        <v>0.75459105644106095</v>
      </c>
      <c r="H26" s="5">
        <f>F26/E26</f>
        <v>0.9409476196662897</v>
      </c>
    </row>
    <row r="27" spans="1:8" s="4" customFormat="1" ht="14.25">
      <c r="A27" s="8" t="s">
        <v>2</v>
      </c>
      <c r="B27" s="10"/>
      <c r="C27" s="10"/>
      <c r="D27" s="10"/>
      <c r="E27" s="10"/>
      <c r="F27" s="10"/>
      <c r="G27" s="9"/>
      <c r="H27" s="9"/>
    </row>
    <row r="28" spans="1:8" ht="36" customHeight="1">
      <c r="A28" s="11" t="s">
        <v>55</v>
      </c>
      <c r="B28" s="10">
        <v>106498907.2</v>
      </c>
      <c r="C28" s="10">
        <v>106425891.3</v>
      </c>
      <c r="D28" s="10">
        <v>81036040.599999994</v>
      </c>
      <c r="E28" s="10">
        <v>81020751.799999997</v>
      </c>
      <c r="F28" s="10">
        <v>77125348.019999996</v>
      </c>
      <c r="G28" s="9">
        <f>F28/C28</f>
        <v>0.72468594885988991</v>
      </c>
      <c r="H28" s="9">
        <f>F28/E28</f>
        <v>0.95192091293332082</v>
      </c>
    </row>
    <row r="29" spans="1:8" ht="36" customHeight="1">
      <c r="A29" s="11" t="s">
        <v>54</v>
      </c>
      <c r="B29" s="10">
        <v>18985537.300000001</v>
      </c>
      <c r="C29" s="10">
        <v>26180258.899999999</v>
      </c>
      <c r="D29" s="10">
        <v>15871137.199999999</v>
      </c>
      <c r="E29" s="10">
        <v>25322484.399999999</v>
      </c>
      <c r="F29" s="10">
        <v>22938066.949999999</v>
      </c>
      <c r="G29" s="9">
        <f>F29/C29</f>
        <v>0.87615890421923981</v>
      </c>
      <c r="H29" s="9">
        <f>F29/E29</f>
        <v>0.90583793389561729</v>
      </c>
    </row>
    <row r="30" spans="1:8" ht="14.25">
      <c r="A30" s="7" t="s">
        <v>53</v>
      </c>
      <c r="B30" s="6">
        <f>B32+B35+B44</f>
        <v>165366348.51000002</v>
      </c>
      <c r="C30" s="6">
        <f>C32+C35+C44</f>
        <v>190985051.68000001</v>
      </c>
      <c r="D30" s="6">
        <f>D32+D35+D44</f>
        <v>121027796.94999997</v>
      </c>
      <c r="E30" s="6">
        <f>E32+E35+E44</f>
        <v>151745492.84999999</v>
      </c>
      <c r="F30" s="6">
        <f>F32+F35+F44</f>
        <v>137244308.59</v>
      </c>
      <c r="G30" s="5">
        <f>F30/C30</f>
        <v>0.71861283059972725</v>
      </c>
      <c r="H30" s="5">
        <f>F30/E30</f>
        <v>0.9044374630992541</v>
      </c>
    </row>
    <row r="31" spans="1:8" s="4" customFormat="1" ht="14.25">
      <c r="A31" s="8" t="s">
        <v>2</v>
      </c>
      <c r="B31" s="10"/>
      <c r="C31" s="10"/>
      <c r="D31" s="10"/>
      <c r="E31" s="10"/>
      <c r="F31" s="10"/>
      <c r="G31" s="9"/>
      <c r="H31" s="9"/>
    </row>
    <row r="32" spans="1:8" ht="36" customHeight="1">
      <c r="A32" s="11" t="s">
        <v>52</v>
      </c>
      <c r="B32" s="10">
        <f>B34</f>
        <v>4034454.9</v>
      </c>
      <c r="C32" s="10">
        <f>C34</f>
        <v>3723313.32</v>
      </c>
      <c r="D32" s="10">
        <f>D34</f>
        <v>3199189.1</v>
      </c>
      <c r="E32" s="10">
        <f>E34</f>
        <v>2879447.52</v>
      </c>
      <c r="F32" s="10">
        <f>F34</f>
        <v>2515242.1</v>
      </c>
      <c r="G32" s="9">
        <f>F32/C32</f>
        <v>0.67553866242983818</v>
      </c>
      <c r="H32" s="9">
        <f>F32/E32</f>
        <v>0.87351552078295913</v>
      </c>
    </row>
    <row r="33" spans="1:8">
      <c r="A33" s="8" t="s">
        <v>2</v>
      </c>
      <c r="B33" s="10"/>
      <c r="C33" s="10"/>
      <c r="D33" s="10"/>
      <c r="E33" s="10"/>
      <c r="F33" s="10"/>
      <c r="G33" s="9"/>
      <c r="H33" s="9"/>
    </row>
    <row r="34" spans="1:8" ht="37.5" customHeight="1">
      <c r="A34" s="11" t="s">
        <v>51</v>
      </c>
      <c r="B34" s="10">
        <v>4034454.9</v>
      </c>
      <c r="C34" s="10">
        <v>3723313.32</v>
      </c>
      <c r="D34" s="10">
        <v>3199189.1</v>
      </c>
      <c r="E34" s="10">
        <v>2879447.52</v>
      </c>
      <c r="F34" s="10">
        <v>2515242.1</v>
      </c>
      <c r="G34" s="9">
        <f>F34/C34</f>
        <v>0.67553866242983818</v>
      </c>
      <c r="H34" s="9">
        <f>F34/E34</f>
        <v>0.87351552078295913</v>
      </c>
    </row>
    <row r="35" spans="1:8" ht="41.25" customHeight="1">
      <c r="A35" s="11" t="s">
        <v>50</v>
      </c>
      <c r="B35" s="10">
        <f>B37+B38+B39+B40+B41+B42+B43</f>
        <v>149750022.21000001</v>
      </c>
      <c r="C35" s="10">
        <f>C37+C38+C39+C40+C41+C42+C43</f>
        <v>175766006.06</v>
      </c>
      <c r="D35" s="10">
        <f>D37+D38+D39+D40+D41+D42+D43</f>
        <v>111486116.54999998</v>
      </c>
      <c r="E35" s="10">
        <f>E37+E38+E39+E40+E41+E42+E43</f>
        <v>137967128.72999999</v>
      </c>
      <c r="F35" s="10">
        <f>F37+F38+F39+F40+F41+F42+F43</f>
        <v>129210429.45</v>
      </c>
      <c r="G35" s="9">
        <f>F35/C35</f>
        <v>0.73512752748044097</v>
      </c>
      <c r="H35" s="9">
        <f>F35/E35</f>
        <v>0.93653053911749706</v>
      </c>
    </row>
    <row r="36" spans="1:8">
      <c r="A36" s="8" t="s">
        <v>2</v>
      </c>
      <c r="B36" s="10"/>
      <c r="C36" s="10"/>
      <c r="D36" s="10"/>
      <c r="E36" s="10"/>
      <c r="F36" s="10"/>
      <c r="G36" s="9"/>
      <c r="H36" s="9"/>
    </row>
    <row r="37" spans="1:8" ht="26.25" customHeight="1">
      <c r="A37" s="11" t="s">
        <v>49</v>
      </c>
      <c r="B37" s="10">
        <v>9019489.1999999993</v>
      </c>
      <c r="C37" s="10">
        <v>4949623.2</v>
      </c>
      <c r="D37" s="10">
        <v>7221602.2999999998</v>
      </c>
      <c r="E37" s="10">
        <v>3801841</v>
      </c>
      <c r="F37" s="10">
        <v>3692608.27</v>
      </c>
      <c r="G37" s="9">
        <f>F37/C37</f>
        <v>0.74603825802335821</v>
      </c>
      <c r="H37" s="9">
        <f>F37/E37</f>
        <v>0.97126846440974257</v>
      </c>
    </row>
    <row r="38" spans="1:8" ht="66.75" customHeight="1">
      <c r="A38" s="11" t="s">
        <v>48</v>
      </c>
      <c r="B38" s="10">
        <v>64537164.5</v>
      </c>
      <c r="C38" s="10">
        <v>64537164.5</v>
      </c>
      <c r="D38" s="10">
        <v>48402873.399999999</v>
      </c>
      <c r="E38" s="10">
        <v>48402873.399999999</v>
      </c>
      <c r="F38" s="10">
        <v>48402873.399999999</v>
      </c>
      <c r="G38" s="9">
        <f>F38/C38</f>
        <v>0.75000000038737369</v>
      </c>
      <c r="H38" s="9">
        <f>F38/E38</f>
        <v>1</v>
      </c>
    </row>
    <row r="39" spans="1:8" ht="51.75" customHeight="1">
      <c r="A39" s="11" t="s">
        <v>47</v>
      </c>
      <c r="B39" s="10">
        <v>59819.5</v>
      </c>
      <c r="C39" s="10">
        <v>59819.5</v>
      </c>
      <c r="D39" s="10">
        <v>44864.6</v>
      </c>
      <c r="E39" s="10">
        <v>44864.6</v>
      </c>
      <c r="F39" s="10">
        <v>44864.6</v>
      </c>
      <c r="G39" s="9">
        <f>F39/C39</f>
        <v>0.74999958207607886</v>
      </c>
      <c r="H39" s="9">
        <f>F39/E39</f>
        <v>1</v>
      </c>
    </row>
    <row r="40" spans="1:8" ht="34.5" customHeight="1">
      <c r="A40" s="11" t="s">
        <v>46</v>
      </c>
      <c r="B40" s="10">
        <v>29727.200000000001</v>
      </c>
      <c r="C40" s="10">
        <v>28419.3</v>
      </c>
      <c r="D40" s="10">
        <v>20809</v>
      </c>
      <c r="E40" s="10">
        <v>19893.400000000001</v>
      </c>
      <c r="F40" s="10">
        <v>16346.5</v>
      </c>
      <c r="G40" s="9">
        <f>F40/C40</f>
        <v>0.57519009968577695</v>
      </c>
      <c r="H40" s="9">
        <f>F40/E40</f>
        <v>0.82170468597625335</v>
      </c>
    </row>
    <row r="41" spans="1:8" ht="51" customHeight="1">
      <c r="A41" s="11" t="s">
        <v>45</v>
      </c>
      <c r="B41" s="10">
        <v>45482107.399999999</v>
      </c>
      <c r="C41" s="10">
        <v>44906008.799999997</v>
      </c>
      <c r="D41" s="10">
        <v>32890302.399999999</v>
      </c>
      <c r="E41" s="10">
        <v>33310111.399999999</v>
      </c>
      <c r="F41" s="10">
        <v>30954068.399999999</v>
      </c>
      <c r="G41" s="9">
        <f>F41/C41</f>
        <v>0.68930793956464909</v>
      </c>
      <c r="H41" s="9">
        <f>F41/E41</f>
        <v>0.92926943498603853</v>
      </c>
    </row>
    <row r="42" spans="1:8" ht="45" customHeight="1">
      <c r="A42" s="11" t="s">
        <v>44</v>
      </c>
      <c r="B42" s="10">
        <v>654706.5</v>
      </c>
      <c r="C42" s="10">
        <v>1455593</v>
      </c>
      <c r="D42" s="10">
        <v>584496.1</v>
      </c>
      <c r="E42" s="10">
        <v>1357818.8</v>
      </c>
      <c r="F42" s="10">
        <v>1128367.72</v>
      </c>
      <c r="G42" s="9">
        <f>F42/C42</f>
        <v>0.77519452209511863</v>
      </c>
      <c r="H42" s="9">
        <f>F42/E42</f>
        <v>0.83101494838633838</v>
      </c>
    </row>
    <row r="43" spans="1:8" ht="22.5" customHeight="1">
      <c r="A43" s="11" t="s">
        <v>43</v>
      </c>
      <c r="B43" s="10">
        <v>29967007.91</v>
      </c>
      <c r="C43" s="10">
        <v>59829377.759999998</v>
      </c>
      <c r="D43" s="10">
        <v>22321168.75</v>
      </c>
      <c r="E43" s="10">
        <v>51029726.130000003</v>
      </c>
      <c r="F43" s="10">
        <v>44971300.560000002</v>
      </c>
      <c r="G43" s="9">
        <f>F43/C43</f>
        <v>0.75165917219460654</v>
      </c>
      <c r="H43" s="9">
        <f>F43/E43</f>
        <v>0.88127654154823498</v>
      </c>
    </row>
    <row r="44" spans="1:8" ht="36.75" customHeight="1">
      <c r="A44" s="11" t="s">
        <v>42</v>
      </c>
      <c r="B44" s="10">
        <v>11581871.4</v>
      </c>
      <c r="C44" s="10">
        <v>11495732.300000001</v>
      </c>
      <c r="D44" s="10">
        <v>6342491.2999999998</v>
      </c>
      <c r="E44" s="10">
        <v>10898916.6</v>
      </c>
      <c r="F44" s="10">
        <v>5518637.04</v>
      </c>
      <c r="G44" s="9">
        <f>F44/C44</f>
        <v>0.48005963395650747</v>
      </c>
      <c r="H44" s="9">
        <f>F44/E44</f>
        <v>0.50634730428160168</v>
      </c>
    </row>
    <row r="45" spans="1:8" ht="21" customHeight="1">
      <c r="A45" s="11" t="s">
        <v>41</v>
      </c>
      <c r="B45" s="14"/>
      <c r="C45" s="14"/>
      <c r="D45" s="14"/>
      <c r="E45" s="14"/>
      <c r="F45" s="14"/>
      <c r="G45" s="12"/>
      <c r="H45" s="9"/>
    </row>
    <row r="46" spans="1:8" ht="37.5" customHeight="1">
      <c r="A46" s="11" t="s">
        <v>40</v>
      </c>
      <c r="B46" s="10">
        <v>8073512.0999999996</v>
      </c>
      <c r="C46" s="10">
        <v>8764358</v>
      </c>
      <c r="D46" s="10">
        <v>3565202</v>
      </c>
      <c r="E46" s="10">
        <v>8601122.4000000004</v>
      </c>
      <c r="F46" s="10">
        <v>4489599.59</v>
      </c>
      <c r="G46" s="9">
        <f>F46/C46</f>
        <v>0.51225652694698232</v>
      </c>
      <c r="H46" s="9">
        <f>F46/E46</f>
        <v>0.52197833971064056</v>
      </c>
    </row>
    <row r="47" spans="1:8" ht="37.5" customHeight="1">
      <c r="A47" s="7" t="s">
        <v>39</v>
      </c>
      <c r="B47" s="6">
        <f>B49+B50+B60</f>
        <v>527872801.67999995</v>
      </c>
      <c r="C47" s="6">
        <f>C49+C50+C60</f>
        <v>562205746.40999997</v>
      </c>
      <c r="D47" s="6">
        <f>D49+D50+D60</f>
        <v>395826890.37</v>
      </c>
      <c r="E47" s="6">
        <f>E49+E50+E60</f>
        <v>455338790.83999997</v>
      </c>
      <c r="F47" s="6">
        <f>F49+F50+F60</f>
        <v>443830773.29999995</v>
      </c>
      <c r="G47" s="5">
        <f>F47/C47</f>
        <v>0.78944545859609083</v>
      </c>
      <c r="H47" s="5">
        <f>F47/E47</f>
        <v>0.97472647230698206</v>
      </c>
    </row>
    <row r="48" spans="1:8" s="4" customFormat="1" ht="14.25">
      <c r="A48" s="8" t="s">
        <v>2</v>
      </c>
      <c r="B48" s="10"/>
      <c r="C48" s="10"/>
      <c r="D48" s="10"/>
      <c r="E48" s="10"/>
      <c r="F48" s="10"/>
      <c r="G48" s="9"/>
      <c r="H48" s="9"/>
    </row>
    <row r="49" spans="1:8" ht="26.25" customHeight="1">
      <c r="A49" s="11" t="s">
        <v>38</v>
      </c>
      <c r="B49" s="10">
        <v>910213</v>
      </c>
      <c r="C49" s="10">
        <v>1051488.5</v>
      </c>
      <c r="D49" s="10">
        <v>679134.7</v>
      </c>
      <c r="E49" s="10">
        <v>794310.2</v>
      </c>
      <c r="F49" s="10">
        <v>789560.2</v>
      </c>
      <c r="G49" s="9">
        <f>F49/C49</f>
        <v>0.75089760848549458</v>
      </c>
      <c r="H49" s="9">
        <f>F49/E49</f>
        <v>0.99401996852111429</v>
      </c>
    </row>
    <row r="50" spans="1:8" ht="39.75" customHeight="1">
      <c r="A50" s="11" t="s">
        <v>37</v>
      </c>
      <c r="B50" s="10">
        <f>SUM(B52:B59)</f>
        <v>175425447.66</v>
      </c>
      <c r="C50" s="10">
        <f>SUM(C52:C59)</f>
        <v>229373344.88999999</v>
      </c>
      <c r="D50" s="10">
        <f>SUM(D52:D59)</f>
        <v>132672673.47</v>
      </c>
      <c r="E50" s="10">
        <f>SUM(E52:E59)</f>
        <v>192934376.44</v>
      </c>
      <c r="F50" s="10">
        <f>SUM(F52:F59)</f>
        <v>182266333.46000001</v>
      </c>
      <c r="G50" s="9">
        <f>F50/C50</f>
        <v>0.79462735108741178</v>
      </c>
      <c r="H50" s="9">
        <f>F50/E50</f>
        <v>0.94470636505092909</v>
      </c>
    </row>
    <row r="51" spans="1:8" ht="20.25" customHeight="1">
      <c r="A51" s="8" t="s">
        <v>2</v>
      </c>
      <c r="B51" s="10"/>
      <c r="C51" s="10"/>
      <c r="D51" s="10"/>
      <c r="E51" s="10"/>
      <c r="F51" s="10"/>
      <c r="G51" s="9"/>
      <c r="H51" s="9"/>
    </row>
    <row r="52" spans="1:8" ht="36.75" customHeight="1">
      <c r="A52" s="11" t="s">
        <v>36</v>
      </c>
      <c r="B52" s="10">
        <v>3009220.8</v>
      </c>
      <c r="C52" s="10">
        <v>2941900.7999999998</v>
      </c>
      <c r="D52" s="10">
        <v>2708298.7</v>
      </c>
      <c r="E52" s="10">
        <v>2941298.7</v>
      </c>
      <c r="F52" s="10">
        <v>2936304.06</v>
      </c>
      <c r="G52" s="9">
        <f>F52/C52</f>
        <v>0.9980975769135384</v>
      </c>
      <c r="H52" s="9">
        <f>F52/E52</f>
        <v>0.99830189296993188</v>
      </c>
    </row>
    <row r="53" spans="1:8" ht="21" customHeight="1">
      <c r="A53" s="11" t="s">
        <v>35</v>
      </c>
      <c r="B53" s="10">
        <v>19121596</v>
      </c>
      <c r="C53" s="10">
        <v>18678096</v>
      </c>
      <c r="D53" s="10">
        <v>16108857.5</v>
      </c>
      <c r="E53" s="10">
        <v>15862857.5</v>
      </c>
      <c r="F53" s="10">
        <v>15855389.49</v>
      </c>
      <c r="G53" s="9">
        <f>F53/C53</f>
        <v>0.84887611081986092</v>
      </c>
      <c r="H53" s="9">
        <f>F53/E53</f>
        <v>0.99952921407760231</v>
      </c>
    </row>
    <row r="54" spans="1:8" ht="34.5" customHeight="1">
      <c r="A54" s="11" t="s">
        <v>34</v>
      </c>
      <c r="B54" s="10">
        <v>53702312.700000003</v>
      </c>
      <c r="C54" s="10">
        <v>46818997.299999997</v>
      </c>
      <c r="D54" s="10">
        <v>40081719.600000001</v>
      </c>
      <c r="E54" s="10">
        <v>36926367.700000003</v>
      </c>
      <c r="F54" s="10">
        <v>35791954.219999999</v>
      </c>
      <c r="G54" s="9">
        <f>F54/C54</f>
        <v>0.76447502689255586</v>
      </c>
      <c r="H54" s="9">
        <f>F54/E54</f>
        <v>0.96927903959532946</v>
      </c>
    </row>
    <row r="55" spans="1:8" ht="35.25" customHeight="1">
      <c r="A55" s="11" t="s">
        <v>33</v>
      </c>
      <c r="B55" s="10">
        <v>97589.5</v>
      </c>
      <c r="C55" s="10">
        <v>57589.5</v>
      </c>
      <c r="D55" s="10">
        <v>63433.2</v>
      </c>
      <c r="E55" s="10">
        <v>34933.199999999997</v>
      </c>
      <c r="F55" s="10">
        <v>34588.22</v>
      </c>
      <c r="G55" s="9">
        <f>F55/C55</f>
        <v>0.60059941482388279</v>
      </c>
      <c r="H55" s="9">
        <f>F55/E55</f>
        <v>0.99012458062817044</v>
      </c>
    </row>
    <row r="56" spans="1:8" ht="36.75" customHeight="1">
      <c r="A56" s="11" t="s">
        <v>32</v>
      </c>
      <c r="B56" s="10">
        <v>5006804</v>
      </c>
      <c r="C56" s="10">
        <v>9123157</v>
      </c>
      <c r="D56" s="10">
        <v>3943807.12</v>
      </c>
      <c r="E56" s="10">
        <v>7662660.1200000001</v>
      </c>
      <c r="F56" s="10">
        <v>7172378.8799999999</v>
      </c>
      <c r="G56" s="9">
        <f>F56/C56</f>
        <v>0.78617290922429595</v>
      </c>
      <c r="H56" s="9">
        <f>F56/E56</f>
        <v>0.93601683588701301</v>
      </c>
    </row>
    <row r="57" spans="1:8" ht="33.75" customHeight="1">
      <c r="A57" s="11" t="s">
        <v>31</v>
      </c>
      <c r="B57" s="10">
        <v>3722176.8</v>
      </c>
      <c r="C57" s="10">
        <v>3303360.7</v>
      </c>
      <c r="D57" s="10">
        <v>2607036.9</v>
      </c>
      <c r="E57" s="10">
        <v>2356313.7000000002</v>
      </c>
      <c r="F57" s="10">
        <v>1971872.03</v>
      </c>
      <c r="G57" s="9">
        <f>F57/C57</f>
        <v>0.59692906984090477</v>
      </c>
      <c r="H57" s="9">
        <f>F57/E57</f>
        <v>0.83684614234513843</v>
      </c>
    </row>
    <row r="58" spans="1:8" ht="18" customHeight="1">
      <c r="A58" s="11" t="s">
        <v>30</v>
      </c>
      <c r="B58" s="10">
        <v>28620</v>
      </c>
      <c r="C58" s="10">
        <v>28620</v>
      </c>
      <c r="D58" s="10">
        <v>21465</v>
      </c>
      <c r="E58" s="10">
        <v>21465</v>
      </c>
      <c r="F58" s="10">
        <v>11580</v>
      </c>
      <c r="G58" s="9">
        <f>F58/C58</f>
        <v>0.40461215932914046</v>
      </c>
      <c r="H58" s="9">
        <f>F58/E58</f>
        <v>0.53948287910552062</v>
      </c>
    </row>
    <row r="59" spans="1:8" ht="18.75" customHeight="1">
      <c r="A59" s="11" t="s">
        <v>29</v>
      </c>
      <c r="B59" s="10">
        <v>90737127.859999999</v>
      </c>
      <c r="C59" s="10">
        <v>148421623.59</v>
      </c>
      <c r="D59" s="10">
        <v>67138055.450000003</v>
      </c>
      <c r="E59" s="10">
        <v>127128480.52</v>
      </c>
      <c r="F59" s="10">
        <v>118492266.56</v>
      </c>
      <c r="G59" s="9">
        <f>F59/C59</f>
        <v>0.79834907942607558</v>
      </c>
      <c r="H59" s="9">
        <f>F59/E59</f>
        <v>0.93206704017325737</v>
      </c>
    </row>
    <row r="60" spans="1:8" ht="20.25" customHeight="1">
      <c r="A60" s="11" t="s">
        <v>28</v>
      </c>
      <c r="B60" s="10">
        <f>B62</f>
        <v>351537141.01999998</v>
      </c>
      <c r="C60" s="10">
        <f>C62</f>
        <v>331780913.01999998</v>
      </c>
      <c r="D60" s="10">
        <f>D62</f>
        <v>262475082.19999999</v>
      </c>
      <c r="E60" s="10">
        <f>E62</f>
        <v>261610104.19999999</v>
      </c>
      <c r="F60" s="10">
        <f>F62</f>
        <v>260774879.63999999</v>
      </c>
      <c r="G60" s="9">
        <f>F60/C60</f>
        <v>0.78598517698418746</v>
      </c>
      <c r="H60" s="9">
        <f>F60/E60</f>
        <v>0.99680736887990584</v>
      </c>
    </row>
    <row r="61" spans="1:8">
      <c r="A61" s="8" t="s">
        <v>2</v>
      </c>
      <c r="B61" s="10"/>
      <c r="C61" s="10"/>
      <c r="D61" s="10"/>
      <c r="E61" s="10"/>
      <c r="F61" s="10"/>
      <c r="G61" s="9"/>
      <c r="H61" s="9"/>
    </row>
    <row r="62" spans="1:8" ht="18.75" customHeight="1">
      <c r="A62" s="11" t="s">
        <v>27</v>
      </c>
      <c r="B62" s="10">
        <v>351537141.01999998</v>
      </c>
      <c r="C62" s="10">
        <v>331780913.01999998</v>
      </c>
      <c r="D62" s="10">
        <v>262475082.19999999</v>
      </c>
      <c r="E62" s="10">
        <v>261610104.19999999</v>
      </c>
      <c r="F62" s="10">
        <v>260774879.63999999</v>
      </c>
      <c r="G62" s="9">
        <f>F62/C62</f>
        <v>0.78598517698418746</v>
      </c>
      <c r="H62" s="9">
        <f>F62/E62</f>
        <v>0.99680736887990584</v>
      </c>
    </row>
    <row r="63" spans="1:8" ht="18" customHeight="1">
      <c r="A63" s="7" t="s">
        <v>26</v>
      </c>
      <c r="B63" s="6">
        <f>SUM(B65:B70)</f>
        <v>238192405.70000002</v>
      </c>
      <c r="C63" s="6">
        <f>SUM(C65:C70)</f>
        <v>259758426.26000002</v>
      </c>
      <c r="D63" s="6">
        <f>SUM(D65:D70)</f>
        <v>183825035.34</v>
      </c>
      <c r="E63" s="6">
        <f>SUM(E65:E70)</f>
        <v>196686962.42000002</v>
      </c>
      <c r="F63" s="6">
        <f>SUM(F65:F70)</f>
        <v>177518046.25</v>
      </c>
      <c r="G63" s="5">
        <f>F63/C63</f>
        <v>0.68339668054624281</v>
      </c>
      <c r="H63" s="5">
        <f>F63/E63</f>
        <v>0.90254099237616359</v>
      </c>
    </row>
    <row r="64" spans="1:8" s="4" customFormat="1" ht="14.25">
      <c r="A64" s="8" t="s">
        <v>2</v>
      </c>
      <c r="B64" s="10"/>
      <c r="C64" s="10"/>
      <c r="D64" s="10"/>
      <c r="E64" s="10"/>
      <c r="F64" s="10"/>
      <c r="G64" s="9"/>
      <c r="H64" s="9"/>
    </row>
    <row r="65" spans="1:8" ht="48" customHeight="1">
      <c r="A65" s="11" t="s">
        <v>25</v>
      </c>
      <c r="B65" s="10">
        <v>628691.9</v>
      </c>
      <c r="C65" s="10">
        <v>628691.9</v>
      </c>
      <c r="D65" s="10">
        <v>626381.9</v>
      </c>
      <c r="E65" s="10">
        <v>626381.9</v>
      </c>
      <c r="F65" s="10">
        <v>145877.66</v>
      </c>
      <c r="G65" s="9">
        <f>F65/C65</f>
        <v>0.23203362410108991</v>
      </c>
      <c r="H65" s="9">
        <f>F65/E65</f>
        <v>0.23288932837938006</v>
      </c>
    </row>
    <row r="66" spans="1:8" ht="64.5" customHeight="1">
      <c r="A66" s="11" t="s">
        <v>24</v>
      </c>
      <c r="B66" s="10">
        <v>697675.2</v>
      </c>
      <c r="C66" s="10">
        <v>1603942.33</v>
      </c>
      <c r="D66" s="10">
        <v>544204.22</v>
      </c>
      <c r="E66" s="10">
        <v>1456462.01</v>
      </c>
      <c r="F66" s="10">
        <v>1324691.06</v>
      </c>
      <c r="G66" s="12">
        <f>F66/C66</f>
        <v>0.82589693857633895</v>
      </c>
      <c r="H66" s="12">
        <f>F66/E66</f>
        <v>0.90952668240210399</v>
      </c>
    </row>
    <row r="67" spans="1:8" ht="33.75" customHeight="1">
      <c r="A67" s="11" t="s">
        <v>23</v>
      </c>
      <c r="B67" s="10">
        <v>12729.9</v>
      </c>
      <c r="C67" s="10">
        <v>14794.83</v>
      </c>
      <c r="D67" s="10">
        <v>9547.5</v>
      </c>
      <c r="E67" s="10">
        <v>11612.43</v>
      </c>
      <c r="F67" s="10">
        <v>11159.92</v>
      </c>
      <c r="G67" s="12">
        <f>F67/C67</f>
        <v>0.7543121482301588</v>
      </c>
      <c r="H67" s="12">
        <f>F67/E67</f>
        <v>0.96103227317624307</v>
      </c>
    </row>
    <row r="68" spans="1:8" ht="63.75" customHeight="1">
      <c r="A68" s="13" t="s">
        <v>22</v>
      </c>
      <c r="B68" s="10">
        <v>21000</v>
      </c>
      <c r="C68" s="10">
        <v>138830.13</v>
      </c>
      <c r="D68" s="10">
        <v>14675</v>
      </c>
      <c r="E68" s="10">
        <v>134605.13</v>
      </c>
      <c r="F68" s="10">
        <v>117579.62</v>
      </c>
      <c r="G68" s="12">
        <f>F68/C68</f>
        <v>0.84693157025783949</v>
      </c>
      <c r="H68" s="12">
        <f>F68/E68</f>
        <v>0.8735151476024724</v>
      </c>
    </row>
    <row r="69" spans="1:8" ht="18.75" customHeight="1">
      <c r="A69" s="11" t="s">
        <v>21</v>
      </c>
      <c r="B69" s="10">
        <v>232982308.40000001</v>
      </c>
      <c r="C69" s="10">
        <v>247760386.30000001</v>
      </c>
      <c r="D69" s="10">
        <v>179742726.41999999</v>
      </c>
      <c r="E69" s="10">
        <v>191864683.18000001</v>
      </c>
      <c r="F69" s="10">
        <v>175918737.99000001</v>
      </c>
      <c r="G69" s="9">
        <f>F69/C69</f>
        <v>0.710035775359945</v>
      </c>
      <c r="H69" s="9">
        <f>F69/E69</f>
        <v>0.91688962801434315</v>
      </c>
    </row>
    <row r="70" spans="1:8" ht="22.5" customHeight="1">
      <c r="A70" s="11" t="s">
        <v>20</v>
      </c>
      <c r="B70" s="10">
        <v>3850000.3</v>
      </c>
      <c r="C70" s="10">
        <v>9611780.7699999996</v>
      </c>
      <c r="D70" s="10">
        <v>2887500.3</v>
      </c>
      <c r="E70" s="10">
        <v>2593217.77</v>
      </c>
      <c r="F70" s="10">
        <v>0</v>
      </c>
      <c r="G70" s="9">
        <f>F70/C70</f>
        <v>0</v>
      </c>
      <c r="H70" s="9">
        <f>F70/E70</f>
        <v>0</v>
      </c>
    </row>
    <row r="71" spans="1:8" s="4" customFormat="1" ht="37.5" customHeight="1">
      <c r="A71" s="7" t="s">
        <v>19</v>
      </c>
      <c r="B71" s="6">
        <f>B73+B96</f>
        <v>216318917.57999998</v>
      </c>
      <c r="C71" s="6">
        <f>C73+C96</f>
        <v>226956372.57999998</v>
      </c>
      <c r="D71" s="6">
        <f>D73+D96</f>
        <v>156465959.82000002</v>
      </c>
      <c r="E71" s="6">
        <f>E73+E96</f>
        <v>185285210.41999999</v>
      </c>
      <c r="F71" s="6">
        <f>F73+F96</f>
        <v>125530811.86999999</v>
      </c>
      <c r="G71" s="5">
        <f>F71/C71</f>
        <v>0.55310547328100057</v>
      </c>
      <c r="H71" s="5">
        <f>F71/E71</f>
        <v>0.67750044153793931</v>
      </c>
    </row>
    <row r="72" spans="1:8">
      <c r="A72" s="8" t="s">
        <v>2</v>
      </c>
      <c r="B72" s="10"/>
      <c r="C72" s="10"/>
      <c r="D72" s="10"/>
      <c r="E72" s="10"/>
      <c r="F72" s="10"/>
      <c r="G72" s="9"/>
      <c r="H72" s="9"/>
    </row>
    <row r="73" spans="1:8" s="4" customFormat="1" ht="38.25" customHeight="1">
      <c r="A73" s="7" t="s">
        <v>18</v>
      </c>
      <c r="B73" s="6">
        <f>B75+B93</f>
        <v>216320193.57999998</v>
      </c>
      <c r="C73" s="6">
        <f>C75+C93</f>
        <v>226957648.57999998</v>
      </c>
      <c r="D73" s="6">
        <f>D75+D93</f>
        <v>156467235.82000002</v>
      </c>
      <c r="E73" s="6">
        <f>E75+E93</f>
        <v>185286486.41999999</v>
      </c>
      <c r="F73" s="6">
        <f>F75+F93</f>
        <v>126550850.21999998</v>
      </c>
      <c r="G73" s="5">
        <f>F73/C73</f>
        <v>0.55759676314848783</v>
      </c>
      <c r="H73" s="5">
        <f>F73/E73</f>
        <v>0.68300097144235106</v>
      </c>
    </row>
    <row r="74" spans="1:8">
      <c r="A74" s="8" t="s">
        <v>2</v>
      </c>
      <c r="B74" s="10"/>
      <c r="C74" s="10"/>
      <c r="D74" s="10"/>
      <c r="E74" s="10"/>
      <c r="F74" s="10"/>
      <c r="G74" s="9"/>
      <c r="H74" s="9"/>
    </row>
    <row r="75" spans="1:8" s="4" customFormat="1" ht="24" customHeight="1">
      <c r="A75" s="7" t="s">
        <v>17</v>
      </c>
      <c r="B75" s="6">
        <f>B77+B82+B87</f>
        <v>216320193.57999998</v>
      </c>
      <c r="C75" s="6">
        <f>C77+C82+C87</f>
        <v>226768766.38</v>
      </c>
      <c r="D75" s="6">
        <f>D77+D82+D87</f>
        <v>156467235.82000002</v>
      </c>
      <c r="E75" s="6">
        <f>E77+E82+E87</f>
        <v>185097604.22</v>
      </c>
      <c r="F75" s="6">
        <f>F77+F82+F87</f>
        <v>126365773.80999999</v>
      </c>
      <c r="G75" s="5">
        <f>F75/C75</f>
        <v>0.55724505551283399</v>
      </c>
      <c r="H75" s="5">
        <f>F75/E75</f>
        <v>0.68269805188729737</v>
      </c>
    </row>
    <row r="76" spans="1:8">
      <c r="A76" s="8" t="s">
        <v>2</v>
      </c>
      <c r="B76" s="10"/>
      <c r="C76" s="10"/>
      <c r="D76" s="10"/>
      <c r="E76" s="10"/>
      <c r="F76" s="10"/>
      <c r="G76" s="9"/>
      <c r="H76" s="9"/>
    </row>
    <row r="77" spans="1:8" s="4" customFormat="1" ht="20.25" customHeight="1">
      <c r="A77" s="7" t="s">
        <v>16</v>
      </c>
      <c r="B77" s="6">
        <f>B79+B80+B81</f>
        <v>192537280.69999999</v>
      </c>
      <c r="C77" s="6">
        <f>C79+C80+C81</f>
        <v>195940720.40000001</v>
      </c>
      <c r="D77" s="6">
        <f>D79+D80+D81</f>
        <v>136415480.02000001</v>
      </c>
      <c r="E77" s="6">
        <f>E79+E80+E81</f>
        <v>160481847.52000001</v>
      </c>
      <c r="F77" s="6">
        <f>F79+F80+F81</f>
        <v>114191410.78</v>
      </c>
      <c r="G77" s="5">
        <f>F77/C77</f>
        <v>0.58278550036401722</v>
      </c>
      <c r="H77" s="5">
        <f>F77/E77</f>
        <v>0.71155344074518412</v>
      </c>
    </row>
    <row r="78" spans="1:8">
      <c r="A78" s="8" t="s">
        <v>2</v>
      </c>
      <c r="B78" s="10"/>
      <c r="C78" s="10"/>
      <c r="D78" s="10"/>
      <c r="E78" s="10"/>
      <c r="F78" s="10"/>
      <c r="G78" s="9"/>
      <c r="H78" s="9"/>
    </row>
    <row r="79" spans="1:8" ht="24" customHeight="1">
      <c r="A79" s="11" t="s">
        <v>15</v>
      </c>
      <c r="B79" s="10">
        <v>16799.900000000001</v>
      </c>
      <c r="C79" s="10">
        <v>43199.4</v>
      </c>
      <c r="D79" s="10">
        <v>16799.900000000001</v>
      </c>
      <c r="E79" s="10">
        <v>43199.4</v>
      </c>
      <c r="F79" s="10">
        <v>6028</v>
      </c>
      <c r="G79" s="9">
        <f>F79/C79</f>
        <v>0.13953897507835755</v>
      </c>
      <c r="H79" s="9">
        <f>F79/E79</f>
        <v>0.13953897507835755</v>
      </c>
    </row>
    <row r="80" spans="1:8" ht="31.5" customHeight="1">
      <c r="A80" s="11" t="s">
        <v>14</v>
      </c>
      <c r="B80" s="10">
        <v>147430327.09999999</v>
      </c>
      <c r="C80" s="10">
        <v>147291290.5</v>
      </c>
      <c r="D80" s="10">
        <v>106433590.72</v>
      </c>
      <c r="E80" s="10">
        <v>127494542.72</v>
      </c>
      <c r="F80" s="10">
        <v>98768348.219999999</v>
      </c>
      <c r="G80" s="9">
        <f>F80/C80</f>
        <v>0.6705647556261991</v>
      </c>
      <c r="H80" s="9">
        <f>F80/E80</f>
        <v>0.7746868698287136</v>
      </c>
    </row>
    <row r="81" spans="1:8" ht="31.5" customHeight="1">
      <c r="A81" s="11" t="s">
        <v>13</v>
      </c>
      <c r="B81" s="10">
        <v>45090153.700000003</v>
      </c>
      <c r="C81" s="10">
        <v>48606230.5</v>
      </c>
      <c r="D81" s="10">
        <v>29965089.399999999</v>
      </c>
      <c r="E81" s="10">
        <v>32944105.399999999</v>
      </c>
      <c r="F81" s="10">
        <v>15417034.560000001</v>
      </c>
      <c r="G81" s="9">
        <f>F81/C81</f>
        <v>0.3171822706967577</v>
      </c>
      <c r="H81" s="9">
        <f>F81/E81</f>
        <v>0.46797551103026769</v>
      </c>
    </row>
    <row r="82" spans="1:8" s="4" customFormat="1" ht="51.75" customHeight="1">
      <c r="A82" s="7" t="s">
        <v>12</v>
      </c>
      <c r="B82" s="6">
        <f>B84+B85+B86</f>
        <v>20640099.48</v>
      </c>
      <c r="C82" s="6">
        <f>C84+C85+C86</f>
        <v>23632395.780000001</v>
      </c>
      <c r="D82" s="6">
        <f>D84+D85+D86</f>
        <v>17006320.300000001</v>
      </c>
      <c r="E82" s="6">
        <f>E84+E85+E86</f>
        <v>18410770</v>
      </c>
      <c r="F82" s="6">
        <f>F84+F85+F86</f>
        <v>10288090.82</v>
      </c>
      <c r="G82" s="5">
        <f>F82/C82</f>
        <v>0.43533846148204614</v>
      </c>
      <c r="H82" s="5">
        <f>F82/E82</f>
        <v>0.55880828558501361</v>
      </c>
    </row>
    <row r="83" spans="1:8">
      <c r="A83" s="8" t="s">
        <v>2</v>
      </c>
      <c r="B83" s="10"/>
      <c r="C83" s="10"/>
      <c r="D83" s="10"/>
      <c r="E83" s="10"/>
      <c r="F83" s="10"/>
      <c r="G83" s="9"/>
      <c r="H83" s="9"/>
    </row>
    <row r="84" spans="1:8" ht="16.5" customHeight="1">
      <c r="A84" s="11" t="s">
        <v>11</v>
      </c>
      <c r="B84" s="10">
        <v>2022319.5</v>
      </c>
      <c r="C84" s="10">
        <v>4712160.8</v>
      </c>
      <c r="D84" s="10">
        <v>1437819.5</v>
      </c>
      <c r="E84" s="10">
        <v>3306826</v>
      </c>
      <c r="F84" s="10">
        <v>2721652.36</v>
      </c>
      <c r="G84" s="9">
        <f>F84/C84</f>
        <v>0.57758053587644975</v>
      </c>
      <c r="H84" s="9">
        <f>F84/E84</f>
        <v>0.82304069219245279</v>
      </c>
    </row>
    <row r="85" spans="1:8" ht="16.5" customHeight="1">
      <c r="A85" s="11" t="s">
        <v>10</v>
      </c>
      <c r="B85" s="10">
        <v>2916950.4</v>
      </c>
      <c r="C85" s="10">
        <v>5223365.4000000004</v>
      </c>
      <c r="D85" s="10">
        <v>2278323.1</v>
      </c>
      <c r="E85" s="10">
        <v>4157178.2</v>
      </c>
      <c r="F85" s="10">
        <v>2041340.27</v>
      </c>
      <c r="G85" s="9">
        <f>F85/C85</f>
        <v>0.39080939464813236</v>
      </c>
      <c r="H85" s="9">
        <f>F85/E85</f>
        <v>0.49103987652008757</v>
      </c>
    </row>
    <row r="86" spans="1:8" ht="16.5" customHeight="1">
      <c r="A86" s="11" t="s">
        <v>9</v>
      </c>
      <c r="B86" s="10">
        <v>15700829.58</v>
      </c>
      <c r="C86" s="10">
        <v>13696869.58</v>
      </c>
      <c r="D86" s="10">
        <v>13290177.699999999</v>
      </c>
      <c r="E86" s="10">
        <v>10946765.800000001</v>
      </c>
      <c r="F86" s="10">
        <v>5525098.1900000004</v>
      </c>
      <c r="G86" s="9">
        <f>F86/C86</f>
        <v>0.40338401104933352</v>
      </c>
      <c r="H86" s="9">
        <f>F86/E86</f>
        <v>0.50472425289303258</v>
      </c>
    </row>
    <row r="87" spans="1:8" s="4" customFormat="1" ht="20.25" customHeight="1">
      <c r="A87" s="7" t="s">
        <v>8</v>
      </c>
      <c r="B87" s="6">
        <f>SUM(B89:B92)</f>
        <v>3142813.4000000004</v>
      </c>
      <c r="C87" s="6">
        <f>SUM(C89:C92)</f>
        <v>7195650.2000000002</v>
      </c>
      <c r="D87" s="6">
        <f>SUM(D89:D92)</f>
        <v>3045435.5</v>
      </c>
      <c r="E87" s="6">
        <f>SUM(E89:E92)</f>
        <v>6204986.7000000002</v>
      </c>
      <c r="F87" s="6">
        <f>SUM(F89:F92)</f>
        <v>1886272.21</v>
      </c>
      <c r="G87" s="5">
        <f>F87/C87</f>
        <v>0.26214062073223071</v>
      </c>
      <c r="H87" s="5">
        <f>F87/E87</f>
        <v>0.30399294973508967</v>
      </c>
    </row>
    <row r="88" spans="1:8">
      <c r="A88" s="8" t="s">
        <v>2</v>
      </c>
      <c r="B88" s="10"/>
      <c r="C88" s="10"/>
      <c r="D88" s="10"/>
      <c r="E88" s="10"/>
      <c r="F88" s="10"/>
      <c r="G88" s="9"/>
      <c r="H88" s="9"/>
    </row>
    <row r="89" spans="1:8" ht="18.75" customHeight="1">
      <c r="A89" s="11" t="s">
        <v>7</v>
      </c>
      <c r="B89" s="10">
        <v>797064</v>
      </c>
      <c r="C89" s="10">
        <v>115000</v>
      </c>
      <c r="D89" s="10">
        <v>448955.1</v>
      </c>
      <c r="E89" s="10">
        <v>15162.6</v>
      </c>
      <c r="F89" s="10">
        <v>0</v>
      </c>
      <c r="G89" s="9">
        <f>F89/C89</f>
        <v>0</v>
      </c>
      <c r="H89" s="9">
        <f>F89/E89</f>
        <v>0</v>
      </c>
    </row>
    <row r="90" spans="1:8" ht="18.75" customHeight="1">
      <c r="A90" s="11" t="s">
        <v>6</v>
      </c>
      <c r="B90" s="10">
        <v>6343.4</v>
      </c>
      <c r="C90" s="10">
        <v>3265658.7</v>
      </c>
      <c r="D90" s="10">
        <v>5943.4</v>
      </c>
      <c r="E90" s="10">
        <v>2955504.7</v>
      </c>
      <c r="F90" s="10">
        <v>53904</v>
      </c>
      <c r="G90" s="9">
        <f>F90/C90</f>
        <v>1.6506317699397061E-2</v>
      </c>
      <c r="H90" s="9">
        <f>F90/E90</f>
        <v>1.8238509314500499E-2</v>
      </c>
    </row>
    <row r="91" spans="1:8" ht="27.75" customHeight="1">
      <c r="A91" s="11" t="s">
        <v>5</v>
      </c>
      <c r="B91" s="10">
        <v>670331.30000000005</v>
      </c>
      <c r="C91" s="10">
        <v>666343.4</v>
      </c>
      <c r="D91" s="10">
        <v>668979.5</v>
      </c>
      <c r="E91" s="10">
        <v>666343.4</v>
      </c>
      <c r="F91" s="10">
        <v>397581.17</v>
      </c>
      <c r="G91" s="9">
        <f>F91/C91</f>
        <v>0.59666107595573092</v>
      </c>
      <c r="H91" s="9">
        <f>F91/E91</f>
        <v>0.59666107595573092</v>
      </c>
    </row>
    <row r="92" spans="1:8" ht="18.75" customHeight="1">
      <c r="A92" s="11" t="s">
        <v>4</v>
      </c>
      <c r="B92" s="10">
        <v>1669074.7</v>
      </c>
      <c r="C92" s="10">
        <v>3148648.1</v>
      </c>
      <c r="D92" s="10">
        <v>1921557.5</v>
      </c>
      <c r="E92" s="10">
        <v>2567976</v>
      </c>
      <c r="F92" s="10">
        <v>1434787.04</v>
      </c>
      <c r="G92" s="9">
        <f>F92/C92</f>
        <v>0.45568351699893045</v>
      </c>
      <c r="H92" s="9">
        <f>F92/E92</f>
        <v>0.5587229164135491</v>
      </c>
    </row>
    <row r="93" spans="1:8" s="4" customFormat="1" ht="15.75" customHeight="1">
      <c r="A93" s="7" t="s">
        <v>3</v>
      </c>
      <c r="B93" s="6">
        <f>B95</f>
        <v>0</v>
      </c>
      <c r="C93" s="6">
        <f>C95</f>
        <v>188882.2</v>
      </c>
      <c r="D93" s="6">
        <f>D95</f>
        <v>0</v>
      </c>
      <c r="E93" s="6">
        <f>E95</f>
        <v>188882.2</v>
      </c>
      <c r="F93" s="6">
        <f>F95</f>
        <v>185076.41</v>
      </c>
      <c r="G93" s="5">
        <f>F93/C93</f>
        <v>0.97985098648787439</v>
      </c>
      <c r="H93" s="5">
        <f>F93/E93</f>
        <v>0.97985098648787439</v>
      </c>
    </row>
    <row r="94" spans="1:8" s="4" customFormat="1" ht="14.25">
      <c r="A94" s="8" t="s">
        <v>2</v>
      </c>
      <c r="B94" s="6"/>
      <c r="C94" s="6"/>
      <c r="D94" s="6"/>
      <c r="E94" s="6"/>
      <c r="F94" s="6"/>
      <c r="G94" s="5"/>
      <c r="H94" s="5"/>
    </row>
    <row r="95" spans="1:8" ht="18.75" customHeight="1">
      <c r="A95" s="7" t="s">
        <v>1</v>
      </c>
      <c r="B95" s="6">
        <v>0</v>
      </c>
      <c r="C95" s="6">
        <v>188882.2</v>
      </c>
      <c r="D95" s="6">
        <v>0</v>
      </c>
      <c r="E95" s="6">
        <v>188882.2</v>
      </c>
      <c r="F95" s="6">
        <v>185076.41</v>
      </c>
      <c r="G95" s="5">
        <f>F95/C95</f>
        <v>0.97985098648787439</v>
      </c>
      <c r="H95" s="5">
        <f>F95/E95</f>
        <v>0.97985098648787439</v>
      </c>
    </row>
    <row r="96" spans="1:8" s="4" customFormat="1" ht="28.5">
      <c r="A96" s="7" t="s">
        <v>0</v>
      </c>
      <c r="B96" s="6">
        <v>-1276</v>
      </c>
      <c r="C96" s="6">
        <v>-1276</v>
      </c>
      <c r="D96" s="6">
        <v>-1276</v>
      </c>
      <c r="E96" s="6">
        <v>-1276</v>
      </c>
      <c r="F96" s="6">
        <v>-1020038.35</v>
      </c>
      <c r="G96" s="5">
        <f>F96/C96</f>
        <v>799.40309561128527</v>
      </c>
      <c r="H96" s="5">
        <f>F96/E96</f>
        <v>799.40309561128527</v>
      </c>
    </row>
    <row r="97" spans="1:5" ht="15" customHeight="1"/>
    <row r="98" spans="1:5">
      <c r="A98" s="1"/>
      <c r="B98" s="1"/>
      <c r="C98" s="1"/>
      <c r="D98" s="1"/>
      <c r="E98" s="1"/>
    </row>
  </sheetData>
  <mergeCells count="4">
    <mergeCell ref="A4:H4"/>
    <mergeCell ref="A1:H1"/>
    <mergeCell ref="A2:H2"/>
    <mergeCell ref="A3:H3"/>
  </mergeCells>
  <pageMargins left="0.2" right="0.16" top="0.16" bottom="0.43" header="0.16" footer="0.16"/>
  <pageSetup paperSize="9" firstPageNumber="186" orientation="landscape" useFirstPageNumber="1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Ծախս_տնտեսագիտական</vt:lpstr>
      <vt:lpstr>Ծախս_տնտեսագիտական!Print_Titles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2021-11-10T10:19:13Z</dcterms:created>
  <dcterms:modified xsi:type="dcterms:W3CDTF">2021-11-10T10:19:40Z</dcterms:modified>
</cp:coreProperties>
</file>