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Byuje_ampo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5" i="1" l="1"/>
  <c r="D85" i="1"/>
  <c r="Q84" i="1"/>
  <c r="O84" i="1"/>
  <c r="N84" i="1"/>
  <c r="N12" i="1" s="1"/>
  <c r="N7" i="1" s="1"/>
  <c r="L84" i="1"/>
  <c r="K84" i="1"/>
  <c r="I84" i="1"/>
  <c r="H84" i="1"/>
  <c r="E84" i="1" s="1"/>
  <c r="G84" i="1"/>
  <c r="F84" i="1"/>
  <c r="D84" i="1"/>
  <c r="Q83" i="1"/>
  <c r="O83" i="1"/>
  <c r="N83" i="1"/>
  <c r="K83" i="1"/>
  <c r="H83" i="1"/>
  <c r="G83" i="1"/>
  <c r="F83" i="1"/>
  <c r="E83" i="1"/>
  <c r="D83" i="1"/>
  <c r="P82" i="1"/>
  <c r="M82" i="1"/>
  <c r="J82" i="1"/>
  <c r="D82" i="1" s="1"/>
  <c r="E82" i="1"/>
  <c r="C82" i="1"/>
  <c r="M81" i="1"/>
  <c r="E81" i="1"/>
  <c r="C81" i="1"/>
  <c r="P80" i="1"/>
  <c r="M80" i="1"/>
  <c r="J80" i="1"/>
  <c r="G80" i="1"/>
  <c r="E80" i="1"/>
  <c r="D80" i="1"/>
  <c r="C80" i="1"/>
  <c r="P79" i="1"/>
  <c r="M79" i="1"/>
  <c r="J79" i="1"/>
  <c r="G79" i="1"/>
  <c r="D79" i="1" s="1"/>
  <c r="E79" i="1"/>
  <c r="C79" i="1"/>
  <c r="P78" i="1"/>
  <c r="M78" i="1"/>
  <c r="J78" i="1"/>
  <c r="G78" i="1"/>
  <c r="D78" i="1" s="1"/>
  <c r="E78" i="1"/>
  <c r="C78" i="1"/>
  <c r="P77" i="1"/>
  <c r="D77" i="1" s="1"/>
  <c r="M77" i="1"/>
  <c r="J77" i="1"/>
  <c r="G77" i="1"/>
  <c r="E77" i="1"/>
  <c r="C77" i="1"/>
  <c r="P76" i="1"/>
  <c r="M76" i="1"/>
  <c r="J76" i="1"/>
  <c r="G76" i="1"/>
  <c r="E76" i="1"/>
  <c r="D76" i="1"/>
  <c r="C76" i="1"/>
  <c r="P75" i="1"/>
  <c r="M75" i="1"/>
  <c r="J75" i="1"/>
  <c r="G75" i="1"/>
  <c r="D75" i="1" s="1"/>
  <c r="E75" i="1"/>
  <c r="C75" i="1"/>
  <c r="P74" i="1"/>
  <c r="M74" i="1"/>
  <c r="J74" i="1"/>
  <c r="G74" i="1"/>
  <c r="D74" i="1" s="1"/>
  <c r="E74" i="1"/>
  <c r="C74" i="1"/>
  <c r="P73" i="1"/>
  <c r="D73" i="1" s="1"/>
  <c r="M73" i="1"/>
  <c r="J73" i="1"/>
  <c r="G73" i="1"/>
  <c r="E73" i="1"/>
  <c r="C73" i="1"/>
  <c r="P72" i="1"/>
  <c r="M72" i="1"/>
  <c r="J72" i="1"/>
  <c r="G72" i="1"/>
  <c r="E72" i="1"/>
  <c r="D72" i="1"/>
  <c r="C72" i="1"/>
  <c r="P71" i="1"/>
  <c r="M71" i="1"/>
  <c r="J71" i="1"/>
  <c r="G71" i="1"/>
  <c r="D71" i="1" s="1"/>
  <c r="E71" i="1"/>
  <c r="C71" i="1"/>
  <c r="P70" i="1"/>
  <c r="M70" i="1"/>
  <c r="J70" i="1"/>
  <c r="G70" i="1"/>
  <c r="D70" i="1" s="1"/>
  <c r="E70" i="1"/>
  <c r="C70" i="1"/>
  <c r="P69" i="1"/>
  <c r="D69" i="1" s="1"/>
  <c r="M69" i="1"/>
  <c r="J69" i="1"/>
  <c r="G69" i="1"/>
  <c r="E69" i="1"/>
  <c r="C69" i="1"/>
  <c r="P68" i="1"/>
  <c r="M68" i="1"/>
  <c r="J68" i="1"/>
  <c r="G68" i="1"/>
  <c r="E68" i="1"/>
  <c r="D68" i="1"/>
  <c r="C68" i="1"/>
  <c r="P67" i="1"/>
  <c r="M67" i="1"/>
  <c r="J67" i="1"/>
  <c r="G67" i="1"/>
  <c r="D67" i="1" s="1"/>
  <c r="E67" i="1"/>
  <c r="C67" i="1"/>
  <c r="P66" i="1"/>
  <c r="M66" i="1"/>
  <c r="J66" i="1"/>
  <c r="G66" i="1"/>
  <c r="D66" i="1" s="1"/>
  <c r="E66" i="1"/>
  <c r="C66" i="1"/>
  <c r="P65" i="1"/>
  <c r="D65" i="1" s="1"/>
  <c r="M65" i="1"/>
  <c r="J65" i="1"/>
  <c r="G65" i="1"/>
  <c r="E65" i="1"/>
  <c r="C65" i="1"/>
  <c r="P64" i="1"/>
  <c r="M64" i="1"/>
  <c r="J64" i="1"/>
  <c r="G64" i="1"/>
  <c r="E64" i="1"/>
  <c r="D64" i="1"/>
  <c r="C64" i="1"/>
  <c r="P63" i="1"/>
  <c r="M63" i="1"/>
  <c r="J63" i="1"/>
  <c r="G63" i="1"/>
  <c r="D63" i="1" s="1"/>
  <c r="E63" i="1"/>
  <c r="C63" i="1"/>
  <c r="P62" i="1"/>
  <c r="M62" i="1"/>
  <c r="J62" i="1"/>
  <c r="G62" i="1"/>
  <c r="D62" i="1" s="1"/>
  <c r="E62" i="1"/>
  <c r="C62" i="1"/>
  <c r="P61" i="1"/>
  <c r="D61" i="1" s="1"/>
  <c r="M61" i="1"/>
  <c r="J61" i="1"/>
  <c r="G61" i="1"/>
  <c r="E61" i="1"/>
  <c r="C61" i="1"/>
  <c r="P60" i="1"/>
  <c r="M60" i="1"/>
  <c r="J60" i="1"/>
  <c r="G60" i="1"/>
  <c r="E60" i="1"/>
  <c r="D60" i="1"/>
  <c r="C60" i="1"/>
  <c r="P59" i="1"/>
  <c r="M59" i="1"/>
  <c r="J59" i="1"/>
  <c r="G59" i="1"/>
  <c r="D59" i="1" s="1"/>
  <c r="E59" i="1"/>
  <c r="C59" i="1"/>
  <c r="P58" i="1"/>
  <c r="M58" i="1"/>
  <c r="J58" i="1"/>
  <c r="G58" i="1"/>
  <c r="D58" i="1" s="1"/>
  <c r="E58" i="1"/>
  <c r="C58" i="1"/>
  <c r="P57" i="1"/>
  <c r="D57" i="1" s="1"/>
  <c r="M57" i="1"/>
  <c r="J57" i="1"/>
  <c r="G57" i="1"/>
  <c r="E57" i="1"/>
  <c r="C57" i="1"/>
  <c r="P56" i="1"/>
  <c r="M56" i="1"/>
  <c r="J56" i="1"/>
  <c r="G56" i="1"/>
  <c r="E56" i="1"/>
  <c r="D56" i="1"/>
  <c r="C56" i="1"/>
  <c r="P55" i="1"/>
  <c r="M55" i="1"/>
  <c r="J55" i="1"/>
  <c r="G55" i="1"/>
  <c r="D55" i="1" s="1"/>
  <c r="E55" i="1"/>
  <c r="C55" i="1"/>
  <c r="P54" i="1"/>
  <c r="M54" i="1"/>
  <c r="J54" i="1"/>
  <c r="G54" i="1"/>
  <c r="D54" i="1" s="1"/>
  <c r="E54" i="1"/>
  <c r="C54" i="1"/>
  <c r="P53" i="1"/>
  <c r="D53" i="1" s="1"/>
  <c r="M53" i="1"/>
  <c r="J53" i="1"/>
  <c r="G53" i="1"/>
  <c r="E53" i="1"/>
  <c r="C53" i="1"/>
  <c r="P52" i="1"/>
  <c r="M52" i="1"/>
  <c r="J52" i="1"/>
  <c r="G52" i="1"/>
  <c r="E52" i="1"/>
  <c r="D52" i="1"/>
  <c r="C52" i="1"/>
  <c r="P51" i="1"/>
  <c r="M51" i="1"/>
  <c r="J51" i="1"/>
  <c r="G51" i="1"/>
  <c r="D51" i="1" s="1"/>
  <c r="E51" i="1"/>
  <c r="C51" i="1"/>
  <c r="P50" i="1"/>
  <c r="M50" i="1"/>
  <c r="J50" i="1"/>
  <c r="G50" i="1"/>
  <c r="D50" i="1" s="1"/>
  <c r="E50" i="1"/>
  <c r="C50" i="1"/>
  <c r="P49" i="1"/>
  <c r="D49" i="1" s="1"/>
  <c r="M49" i="1"/>
  <c r="J49" i="1"/>
  <c r="G49" i="1"/>
  <c r="E49" i="1"/>
  <c r="C49" i="1"/>
  <c r="P48" i="1"/>
  <c r="M48" i="1"/>
  <c r="J48" i="1"/>
  <c r="G48" i="1"/>
  <c r="E48" i="1"/>
  <c r="D48" i="1"/>
  <c r="C48" i="1"/>
  <c r="P47" i="1"/>
  <c r="M47" i="1"/>
  <c r="J47" i="1"/>
  <c r="G47" i="1"/>
  <c r="D47" i="1" s="1"/>
  <c r="E47" i="1"/>
  <c r="C47" i="1"/>
  <c r="P46" i="1"/>
  <c r="M46" i="1"/>
  <c r="J46" i="1"/>
  <c r="G46" i="1"/>
  <c r="D46" i="1" s="1"/>
  <c r="E46" i="1"/>
  <c r="C46" i="1"/>
  <c r="P45" i="1"/>
  <c r="D45" i="1" s="1"/>
  <c r="M45" i="1"/>
  <c r="J45" i="1"/>
  <c r="G45" i="1"/>
  <c r="E45" i="1"/>
  <c r="C45" i="1"/>
  <c r="P44" i="1"/>
  <c r="M44" i="1"/>
  <c r="J44" i="1"/>
  <c r="G44" i="1"/>
  <c r="E44" i="1"/>
  <c r="D44" i="1"/>
  <c r="C44" i="1"/>
  <c r="P43" i="1"/>
  <c r="M43" i="1"/>
  <c r="J43" i="1"/>
  <c r="G43" i="1"/>
  <c r="D43" i="1" s="1"/>
  <c r="E43" i="1"/>
  <c r="C43" i="1"/>
  <c r="P42" i="1"/>
  <c r="M42" i="1"/>
  <c r="J42" i="1"/>
  <c r="G42" i="1"/>
  <c r="D42" i="1" s="1"/>
  <c r="E42" i="1"/>
  <c r="C42" i="1"/>
  <c r="P41" i="1"/>
  <c r="D41" i="1" s="1"/>
  <c r="M41" i="1"/>
  <c r="J41" i="1"/>
  <c r="G41" i="1"/>
  <c r="E41" i="1"/>
  <c r="C41" i="1"/>
  <c r="P40" i="1"/>
  <c r="M40" i="1"/>
  <c r="J40" i="1"/>
  <c r="G40" i="1"/>
  <c r="E40" i="1"/>
  <c r="D40" i="1"/>
  <c r="C40" i="1"/>
  <c r="P39" i="1"/>
  <c r="M39" i="1"/>
  <c r="J39" i="1"/>
  <c r="G39" i="1"/>
  <c r="D39" i="1" s="1"/>
  <c r="E39" i="1"/>
  <c r="C39" i="1"/>
  <c r="P38" i="1"/>
  <c r="M38" i="1"/>
  <c r="J38" i="1"/>
  <c r="G38" i="1"/>
  <c r="D38" i="1" s="1"/>
  <c r="E38" i="1"/>
  <c r="C38" i="1"/>
  <c r="P37" i="1"/>
  <c r="D37" i="1" s="1"/>
  <c r="M37" i="1"/>
  <c r="J37" i="1"/>
  <c r="G37" i="1"/>
  <c r="E37" i="1"/>
  <c r="C37" i="1"/>
  <c r="P36" i="1"/>
  <c r="M36" i="1"/>
  <c r="J36" i="1"/>
  <c r="G36" i="1"/>
  <c r="E36" i="1"/>
  <c r="D36" i="1"/>
  <c r="C36" i="1"/>
  <c r="P35" i="1"/>
  <c r="M35" i="1"/>
  <c r="J35" i="1"/>
  <c r="G35" i="1"/>
  <c r="D35" i="1" s="1"/>
  <c r="E35" i="1"/>
  <c r="C35" i="1"/>
  <c r="P34" i="1"/>
  <c r="M34" i="1"/>
  <c r="J34" i="1"/>
  <c r="G34" i="1"/>
  <c r="D34" i="1" s="1"/>
  <c r="E34" i="1"/>
  <c r="C34" i="1"/>
  <c r="P33" i="1"/>
  <c r="D33" i="1" s="1"/>
  <c r="M33" i="1"/>
  <c r="J33" i="1"/>
  <c r="G33" i="1"/>
  <c r="E33" i="1"/>
  <c r="C33" i="1"/>
  <c r="P32" i="1"/>
  <c r="M32" i="1"/>
  <c r="J32" i="1"/>
  <c r="G32" i="1"/>
  <c r="E32" i="1"/>
  <c r="D32" i="1"/>
  <c r="C32" i="1"/>
  <c r="P31" i="1"/>
  <c r="M31" i="1"/>
  <c r="J31" i="1"/>
  <c r="G31" i="1"/>
  <c r="D31" i="1" s="1"/>
  <c r="E31" i="1"/>
  <c r="C31" i="1"/>
  <c r="P30" i="1"/>
  <c r="M30" i="1"/>
  <c r="J30" i="1"/>
  <c r="G30" i="1"/>
  <c r="D30" i="1" s="1"/>
  <c r="E30" i="1"/>
  <c r="C30" i="1"/>
  <c r="P29" i="1"/>
  <c r="D29" i="1" s="1"/>
  <c r="M29" i="1"/>
  <c r="J29" i="1"/>
  <c r="G29" i="1"/>
  <c r="E29" i="1"/>
  <c r="C29" i="1"/>
  <c r="P28" i="1"/>
  <c r="M28" i="1"/>
  <c r="J28" i="1"/>
  <c r="G28" i="1"/>
  <c r="E28" i="1"/>
  <c r="D28" i="1"/>
  <c r="C28" i="1"/>
  <c r="P27" i="1"/>
  <c r="M27" i="1"/>
  <c r="J27" i="1"/>
  <c r="G27" i="1"/>
  <c r="D27" i="1" s="1"/>
  <c r="E27" i="1"/>
  <c r="C27" i="1"/>
  <c r="P26" i="1"/>
  <c r="M26" i="1"/>
  <c r="J26" i="1"/>
  <c r="G26" i="1"/>
  <c r="D26" i="1" s="1"/>
  <c r="E26" i="1"/>
  <c r="C26" i="1"/>
  <c r="P25" i="1"/>
  <c r="D25" i="1" s="1"/>
  <c r="M25" i="1"/>
  <c r="J25" i="1"/>
  <c r="G25" i="1"/>
  <c r="E25" i="1"/>
  <c r="C25" i="1"/>
  <c r="P24" i="1"/>
  <c r="M24" i="1"/>
  <c r="J24" i="1"/>
  <c r="G24" i="1"/>
  <c r="E24" i="1"/>
  <c r="D24" i="1"/>
  <c r="C24" i="1"/>
  <c r="P23" i="1"/>
  <c r="M23" i="1"/>
  <c r="J23" i="1"/>
  <c r="G23" i="1"/>
  <c r="D23" i="1" s="1"/>
  <c r="E23" i="1"/>
  <c r="C23" i="1"/>
  <c r="P22" i="1"/>
  <c r="M22" i="1"/>
  <c r="J22" i="1"/>
  <c r="G22" i="1"/>
  <c r="D22" i="1" s="1"/>
  <c r="E22" i="1"/>
  <c r="C22" i="1"/>
  <c r="P21" i="1"/>
  <c r="D21" i="1" s="1"/>
  <c r="M21" i="1"/>
  <c r="J21" i="1"/>
  <c r="G21" i="1"/>
  <c r="E21" i="1"/>
  <c r="C21" i="1"/>
  <c r="P20" i="1"/>
  <c r="M20" i="1"/>
  <c r="D20" i="1" s="1"/>
  <c r="J20" i="1"/>
  <c r="G20" i="1"/>
  <c r="E20" i="1"/>
  <c r="C20" i="1"/>
  <c r="P19" i="1"/>
  <c r="M19" i="1"/>
  <c r="J19" i="1"/>
  <c r="G19" i="1"/>
  <c r="D19" i="1" s="1"/>
  <c r="E19" i="1"/>
  <c r="C19" i="1"/>
  <c r="P18" i="1"/>
  <c r="M18" i="1"/>
  <c r="J18" i="1"/>
  <c r="G18" i="1"/>
  <c r="D18" i="1" s="1"/>
  <c r="E18" i="1"/>
  <c r="C18" i="1"/>
  <c r="P17" i="1"/>
  <c r="D17" i="1" s="1"/>
  <c r="M17" i="1"/>
  <c r="J17" i="1"/>
  <c r="G17" i="1"/>
  <c r="E17" i="1"/>
  <c r="C17" i="1"/>
  <c r="D16" i="1"/>
  <c r="C16" i="1"/>
  <c r="P15" i="1"/>
  <c r="M15" i="1"/>
  <c r="J15" i="1"/>
  <c r="G15" i="1"/>
  <c r="D15" i="1" s="1"/>
  <c r="C15" i="1"/>
  <c r="P14" i="1"/>
  <c r="M14" i="1"/>
  <c r="M12" i="1" s="1"/>
  <c r="M7" i="1" s="1"/>
  <c r="J14" i="1"/>
  <c r="J12" i="1" s="1"/>
  <c r="J7" i="1" s="1"/>
  <c r="G14" i="1"/>
  <c r="C14" i="1"/>
  <c r="C12" i="1" s="1"/>
  <c r="P13" i="1"/>
  <c r="M13" i="1"/>
  <c r="J13" i="1"/>
  <c r="G13" i="1"/>
  <c r="D13" i="1" s="1"/>
  <c r="C13" i="1"/>
  <c r="Q12" i="1"/>
  <c r="P12" i="1"/>
  <c r="O12" i="1"/>
  <c r="L12" i="1"/>
  <c r="L7" i="1" s="1"/>
  <c r="K12" i="1"/>
  <c r="I12" i="1"/>
  <c r="H12" i="1"/>
  <c r="H7" i="1" s="1"/>
  <c r="F12" i="1"/>
  <c r="K11" i="1"/>
  <c r="E11" i="1"/>
  <c r="D11" i="1"/>
  <c r="C11" i="1"/>
  <c r="E10" i="1"/>
  <c r="D10" i="1"/>
  <c r="C10" i="1"/>
  <c r="P9" i="1"/>
  <c r="P8" i="1" s="1"/>
  <c r="P7" i="1" s="1"/>
  <c r="G9" i="1"/>
  <c r="E9" i="1"/>
  <c r="D9" i="1"/>
  <c r="D8" i="1" s="1"/>
  <c r="C9" i="1"/>
  <c r="Q8" i="1"/>
  <c r="O8" i="1"/>
  <c r="O7" i="1" s="1"/>
  <c r="N8" i="1"/>
  <c r="M8" i="1"/>
  <c r="L8" i="1"/>
  <c r="K8" i="1"/>
  <c r="K7" i="1" s="1"/>
  <c r="J8" i="1"/>
  <c r="I8" i="1"/>
  <c r="H8" i="1"/>
  <c r="G8" i="1"/>
  <c r="F8" i="1"/>
  <c r="E8" i="1"/>
  <c r="C8" i="1"/>
  <c r="C7" i="1" s="1"/>
  <c r="Q7" i="1"/>
  <c r="I7" i="1"/>
  <c r="F7" i="1"/>
  <c r="P3" i="1"/>
  <c r="G7" i="1" l="1"/>
  <c r="E12" i="1"/>
  <c r="E7" i="1" s="1"/>
  <c r="D14" i="1"/>
  <c r="D12" i="1" s="1"/>
  <c r="D7" i="1" s="1"/>
  <c r="G12" i="1"/>
</calcChain>
</file>

<file path=xl/comments1.xml><?xml version="1.0" encoding="utf-8"?>
<comments xmlns="http://schemas.openxmlformats.org/spreadsheetml/2006/main">
  <authors>
    <author>Author</author>
  </authors>
  <commentList>
    <comment ref="B11" authorId="0" shapeId="0">
      <text>
        <r>
          <rPr>
            <b/>
            <sz val="9"/>
            <color indexed="81"/>
            <rFont val="Tahoma"/>
            <charset val="1"/>
          </rPr>
          <t>Author:
վերակառուցման և զարգացման բանկ</t>
        </r>
      </text>
    </comment>
    <comment ref="J2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Տեղի է ունեցել վերաբաշխում և նախատեսումը փոխվել է
</t>
        </r>
      </text>
    </comment>
  </commentList>
</comments>
</file>

<file path=xl/sharedStrings.xml><?xml version="1.0" encoding="utf-8"?>
<sst xmlns="http://schemas.openxmlformats.org/spreadsheetml/2006/main" count="186" uniqueCount="171">
  <si>
    <t xml:space="preserve"> </t>
  </si>
  <si>
    <t>Տեղեկանք</t>
  </si>
  <si>
    <t>հազ. դրամ</t>
  </si>
  <si>
    <t>ԴՐԱՄԱՇՆՈՐՀԸ</t>
  </si>
  <si>
    <t xml:space="preserve">2022թ  </t>
  </si>
  <si>
    <t xml:space="preserve"> 1-ին եռ. </t>
  </si>
  <si>
    <t xml:space="preserve"> 2-րդ եռ. </t>
  </si>
  <si>
    <t xml:space="preserve"> 3-րդ եռ. </t>
  </si>
  <si>
    <t xml:space="preserve"> 4-րդ եռ. </t>
  </si>
  <si>
    <t>Նախատեսված</t>
  </si>
  <si>
    <t>Ճշտված</t>
  </si>
  <si>
    <t>Փաստացի</t>
  </si>
  <si>
    <t>ՊԱՇՏՈՆԱԿԱՆ ՏՐԱՆՍՖԵՐՏՆԵՐ ԸՆԴԱՄԵՆԸ</t>
  </si>
  <si>
    <t>1. Ընդամենը չկապակցված տրանսֆերտներ, այդ թվում`</t>
  </si>
  <si>
    <t>1</t>
  </si>
  <si>
    <t>Եվրոպական հարևանության շրջանակներում ՀՀ-ԵՄ գործողությունների ծրագրով նախատեսված դրամաշնորհային ծրագրեր «Աջակցություն Հայաստանում դատական ոլորտի բարեփոխումների իրականացմանը.  Փուլ I»</t>
  </si>
  <si>
    <t>* Սոցիալական աջակցության փոխըմբռնման հուշագիր «Աջակցություն ռազմական գործողությունների արդյունքում տեղահանված ընտանիքիների երեխաներին /Յունիսեֆ/»</t>
  </si>
  <si>
    <t>Ընդամենը կապակցված տրանսֆերտներ, այդ թվում`</t>
  </si>
  <si>
    <t>Համաշխարհային բանկի աջակցությամբ իրականացվող «Հայաստանի արդյունահանող ճյուղերի թափանցիկության նախաձեռնությանն աջակցություն» դրամաշնորհային ծրագիր</t>
  </si>
  <si>
    <t>2</t>
  </si>
  <si>
    <t>Գերմանիայի զարգացման վարկերի բանկի աջակցությամբ իրականացվող Ախուրյան գետի ջրային ռեսուրսների ինտեգրված կառավարման դրամաշնորհային ծրագիր</t>
  </si>
  <si>
    <t>3</t>
  </si>
  <si>
    <t>Զարգացման ֆրանսիական գործակալության աջակցությամբ իրականացվող ոռոգման ոլորտի ֆինանսական կայունության և ոռոգման կառավարման կարողությունների բարելավման դրամաշնորհային ծրագրի խորհրդատվություն և կառավարում</t>
  </si>
  <si>
    <t>4</t>
  </si>
  <si>
    <t xml:space="preserve"> ԱՄՆ Միջազգային զարգացման գործակալության աջակցությամբ իրականացվող Տեղական ինքնակառավարման բարեփոխումների դրամաշնորհային ծրագիր</t>
  </si>
  <si>
    <t>5</t>
  </si>
  <si>
    <t>ԱՄՆ ՄԶԳ աջակցությամբ իրականացվող Տեղական ինքնակառավարման բարեփոխումների_x000D_ դրամաշնորհային ծրագրի շրջանակներում ՀՀ խոշորացվող համայնքներում հանրային ծառայությունների բարելավում, ընդլայնում, միջհամայնքային ենթածրագրերի նախագծում, ընտրություն և իրականացում</t>
  </si>
  <si>
    <t>6</t>
  </si>
  <si>
    <t>Վերակառուցման և զարգացման եվրոպական բանկի աջակցությամբ իրականացվող «Երևանի կոշտ թափոնների կառավարման» դրամաշնորհային ծրագիր</t>
  </si>
  <si>
    <t>7</t>
  </si>
  <si>
    <t xml:space="preserve"> Վերակառուցման և զարգացման եվրոպական բանկի աջակցությամբ իրականացվող «Կոտայքի և Գեղարքունիքի մարզի կոշտ թափոնների կառավարման խորհրդատվության համար» դրամաշնորհային  ծրագիր</t>
  </si>
  <si>
    <t>8</t>
  </si>
  <si>
    <t xml:space="preserve">  Վերակառուցման և զարգացման եվրոպական բանկի աջակցությամբ իրականացվող «Կոտայքի և Գեղարքունիքի մարզի կոշտ թափոնների կառավարման» դրամաշնորհային ծրագիր</t>
  </si>
  <si>
    <t>9</t>
  </si>
  <si>
    <t xml:space="preserve"> Եվրոպական միության հարևանության  ներդրումային գործիքի աջակցությամբ իրականացվող «Երևանի կոշտ թափոնների կառավարման» դրամաշնորհային ծրագիր</t>
  </si>
  <si>
    <t>10</t>
  </si>
  <si>
    <t xml:space="preserve"> Արևելյան եվրոպայի էներգախնայողության և բնապահպանական գործընկերության ֆոնդի աջակցությամբ իրականացվող «Երևանի կոշտ թափոնների կառավարման» դրամաշնորհային ծրագիր</t>
  </si>
  <si>
    <t>11</t>
  </si>
  <si>
    <t>Եվրոպական ներդրումային բանկի աջակցությամբ իրականացվող Հյուսիս-հարավ միջանցքի_x000D_ զարգացման դրամաշնորհային ծրագիր, Տրանշ 3</t>
  </si>
  <si>
    <t>12</t>
  </si>
  <si>
    <t xml:space="preserve">Եվրոպական ներդրումային բանկի աջակցությամբ իրականացվող Մ6
Վանաձոր-Ալավերդի-Վրաստանի սահման միջպետական նշանակության
ճանապարհի անվտանգության բարելավման դրամաշնորհային ծրագիր </t>
  </si>
  <si>
    <t>13</t>
  </si>
  <si>
    <t>Եվրոպական միության հարևանության ներդրումային ծրագրի աջակցությամբ իրականացվող_x000D_ Երևանի ջրամատակարարման բարելավման դրամաշնորհային ծրագիր</t>
  </si>
  <si>
    <t>14</t>
  </si>
  <si>
    <t xml:space="preserve"> Գերմանիայի զարգացման վարկերի բանկի աջակցությամբ իրականացվող Համայնքային ենթակառուցվածքների երկրորդ ծրագրի երրորդ փուլի դրամաշնորհային ծրագրի ուղեկցող միջոցառման 3-րդ բաղադրիչ</t>
  </si>
  <si>
    <t>15</t>
  </si>
  <si>
    <t>16</t>
  </si>
  <si>
    <t xml:space="preserve"> Եվրոպական միության հարևանության ներդրումային ծրագրի աջակցությամբ իրականացվող Երևանի ջրամատակարարման բարելավման դրամաշնորհային ծրագրի շրջանակներում Ջրամատակարարման և ջրահեռացման ենթակառուցվածքների հիմնանորոգում</t>
  </si>
  <si>
    <t>17</t>
  </si>
  <si>
    <t xml:space="preserve"> Հայաստանի հանքարդյունաբերության ոլորտի քաղաքականության դրամաշնորհի II ծրագիր գործողությունների ծրագրին աջակցություն</t>
  </si>
  <si>
    <t>18</t>
  </si>
  <si>
    <t>Արևելյան եվրոպայի էներգախնայողության և բնապահպանական գործընկերության ֆոնդի_x000D_ աջակցությամբ իրականացվող Երևանի քաղաքային լուսավորության դրամաշնորհային ծրագրի կատարման ապահովում</t>
  </si>
  <si>
    <t>19</t>
  </si>
  <si>
    <t>Վերակառուցման և զարգացման եվրոպական բանկի աջակցությամբ իրականացվող Երևանի քաղաքային լուսավորության դրամաշնորհային ծրագրի կատարման ապահովում</t>
  </si>
  <si>
    <t>20</t>
  </si>
  <si>
    <t>Եվրոպական միության հարևանության ներդրումային բանկի աջակցությամբ իրականացվող Երևանի մետրոպոլիտենի վերակառուցման երկրորդ դրամաշնորհային ծրագիր</t>
  </si>
  <si>
    <t>21</t>
  </si>
  <si>
    <t>Վերակառուցման և զարգացման եվրոպական բանկի աջակցությամբ իրականացվող Գյումրու քաղաքային ճանապարհների տեխնիկական համագործակցության դրամաշնորհային ծրագիր</t>
  </si>
  <si>
    <t>22</t>
  </si>
  <si>
    <t xml:space="preserve"> Վերակառուցման և զարգացման եվրոպական բանկի աջակցությամբ իրականացվող Գյումրու քաղաքային ճանապարհների դրամաշնորհային ծրագիր (Տրանշ Ա, Բ, Գ)</t>
  </si>
  <si>
    <t>23</t>
  </si>
  <si>
    <t xml:space="preserve"> Արևելյան Եվրոպայի էներգախնյողության և շրջակա միջավայրի գործընկերության տարածաշրջանային հիմնադրամի աջակցությամբ իրականացվող Երևան քաղաքի հանրային տրանսպորտի նոր երթուղային ցանցի շարժակազմի ներդրման ֆինասական աջակցության դրամաշնորհային ծրագիր</t>
  </si>
  <si>
    <t>24</t>
  </si>
  <si>
    <t xml:space="preserve"> Գերմանիայի զարգացման վարկերի բանկի (KFW)) աջակցությամբ իրականացվող «Կովկասյան էլեկտրահաղորդման ցանց I» Հայաստան-Վրաստան հաղորդիչ գիծ/ենթակայանների դրամաշնորհային ծրագիր</t>
  </si>
  <si>
    <t>25</t>
  </si>
  <si>
    <t xml:space="preserve"> Գերմանիայի զարգացման վարկերի բանկի (KFW) աջակցությամբ իրականացվող Կովկասյան էլեկտրահաղորդման ցանց I Հայաստան-Վրաստան հաղորդիչ գիծ/ենթակայանների դրամաշնորհային ծրագրի շրջանակներում իրականացվող ներդրումներ</t>
  </si>
  <si>
    <t>26</t>
  </si>
  <si>
    <t xml:space="preserve"> Գլոբալ հիմնադրամի աջակցությամբ իրականացվող «Հայաստանի Հանրապետությունում տուբերկուլյոզի և ՄԻԱՎ/ՁԻԱՀ-ի ծրագրերի հզորացում» դրամաշնորհային ծրագիր</t>
  </si>
  <si>
    <t>27</t>
  </si>
  <si>
    <t xml:space="preserve"> ՀՀ կայունացման և զարգացման Եվրասիական հիմնադրամի միջոցներից ֆինանսավորվող «Առողջապահության առաջնային օղակում ոչ վարակիչ հիվանդությունների կանխարգելման և վերահսկողության  կատարելագործում» ծրագիր</t>
  </si>
  <si>
    <t>28</t>
  </si>
  <si>
    <t xml:space="preserve"> Գլոբալ հիմնադրամի աջակցությամբ իրականացվող «Հայաստանի Հանրապետությունում ՄԻԱՎ/ՁԻԱՀ-ի դեմ պայքարի ազգային ծրագրին աջակցություն» դրամաշնորհային շարունակության ծրագիր</t>
  </si>
  <si>
    <t>29</t>
  </si>
  <si>
    <t xml:space="preserve"> Գլոբալ հիմնադրամի աջակցությամբ իրականացվող «Հայաստանի Հանրապետությունում ՄԻԱՎ/ՁԻԱՀ  վարակի կանխարգելում թմրամիջոցներ օգտագործողների շրջանում» դրամաշնորհային ծրագիր</t>
  </si>
  <si>
    <t>30</t>
  </si>
  <si>
    <t xml:space="preserve"> Գլոբալ հիմնադրամի աջակցությամբ իրականացվող «Հայաստանի Հանրապետությունում տուբերկուլյոզի դեմ պայքարի ազգային ծրագրին աջակցություն» դրամաշնորհային ծրագիր</t>
  </si>
  <si>
    <t>31</t>
  </si>
  <si>
    <t xml:space="preserve"> Գլոբալ հիմնադրամի աջակցությամբ իրականացվող «Հայաստանի Հանրապետությունում տուբերկուլյոզով հիվանդներին հոգեբանական աջակցության տրամադրում» դրամաշնորհային ծրագիր</t>
  </si>
  <si>
    <t>32</t>
  </si>
  <si>
    <t xml:space="preserve"> Գլոբալ հիմնադրամի աջակցությամբ իրականացվող «Հայաստանի Հանրապետությունում տուբերկուլյոզի և ՄԻԱՎ/ՁԻԱՀ-ի կանխարգելում, ախտորոշում և բուժում քրեակատարողական համակարգում» դրամաշնորհային ծրագիր</t>
  </si>
  <si>
    <t>33</t>
  </si>
  <si>
    <t xml:space="preserve"> Գլոբալ հիմնադրամի աջակցությամբ իրականացվող «Հայաստանի Հանրապետությունում Covid համավարակի դեմ պայքարի» ծրագիր</t>
  </si>
  <si>
    <t>34</t>
  </si>
  <si>
    <t xml:space="preserve"> Եվրասիական հիմնադրամի միջոցներից ֆինանսավորվող «Առողջապահության առաջնային օղակում ոչ վարակիչ հիվանդությունների կանխարգելման և վերահսկողության  կատարելագործում» ծրագրի շրջանակներում սքրինինգների իրականացման համար տեխնիկական կարողությունների ընդլայնում</t>
  </si>
  <si>
    <t>35</t>
  </si>
  <si>
    <t xml:space="preserve"> Գլոբալ հիմնադրամի աջակցությամբ իրականացվող «ՀՀ-ում տուբերկուլյոզի և ՄԻԱՎ/ՁԻԱՀ-ի ծրագրերի հզորացում» դրամաշնորհային ծրագրի շրջանակներում ՀՀ պետական առողջապահական համակարգի կարողությունների զարգացում և տեխնիկական հագեցվածության ապահովում</t>
  </si>
  <si>
    <t>36</t>
  </si>
  <si>
    <t xml:space="preserve"> ԱՄՆ ՄԶԳ աջակցությամբ իրականացվող «Աջակցություն օրենսդրության զարգացման և իրավական հետազոտությունների կենտրոնի գործունեությանը» դրամաշնորհային  ծրագիր</t>
  </si>
  <si>
    <t>37</t>
  </si>
  <si>
    <t xml:space="preserve"> Գերմանիայի զարգացման վարկերի բանկի (KFW) հետ համատեղ գյուղատնտեսության ոլորտում ապահովագրական համակարգի ներդրման փորձնական ծրագրի իրականացման համար պետական աջակցություն</t>
  </si>
  <si>
    <t>38</t>
  </si>
  <si>
    <t xml:space="preserve"> ԵՄ աջակցությամբ իրականացվող դրամաշնորհային ծրագրի շրջանակներում որակի ենթակառուցվածքի համակարգի արդիականացում</t>
  </si>
  <si>
    <t>39</t>
  </si>
  <si>
    <t xml:space="preserve"> Վերակառուցման և զարգացման միջազգային բանկի աջակցությամբ իրականացվող «Գյուղատնտեսության ոլորտում քաղաքականության մոնիթորինգի և գնահատման կարողությունների զարգացման» դրամաշնորհային ծրագիր</t>
  </si>
  <si>
    <t>40</t>
  </si>
  <si>
    <t xml:space="preserve"> ԱՄՆ կառավարության աջակցությամբ իրականացված «Հազարամյակի մարտահրավեր» դրամաշնորհային ծրագրի արդյունքում ձևավորված ֆինանսական միջոցների կառավարում</t>
  </si>
  <si>
    <t>41</t>
  </si>
  <si>
    <t xml:space="preserve"> Զարգացման ֆրանսիական գործակալության աջակցությամբ իրականացվող ՀՀ Արարատի և Արմավիրի մարզերում» ոռոգվող գյուղատնտեսության զարգացման դրամաշնորհային ծրագրի համակարգում և ղեկավարում</t>
  </si>
  <si>
    <t>42</t>
  </si>
  <si>
    <t>43</t>
  </si>
  <si>
    <t xml:space="preserve"> Զարգացման ֆրանսիական գործակալության աջակցությամբ ՀՀ Արարատի և Արմավիրի մարզերում ժամանակակաից պահանջներին համապատասխան ոռոգման համակարգերի ներդրման և զարգացմանն աջակցություն</t>
  </si>
  <si>
    <t>44</t>
  </si>
  <si>
    <t xml:space="preserve"> ՀՀ Արարատի և Արմավիրի մարզերում ժամանակակաից պահանջներին համապատասխան ոռոգման համակարգերի ներդրման և զարգացմանն աջակցելու նպատակով գյուղացիական տնտեսվարողներին տեխնիկական աջակցություն</t>
  </si>
  <si>
    <t>45</t>
  </si>
  <si>
    <t xml:space="preserve"> Գլոբալ էկոլոգիական հիմնադրամի աջակցությամբ իրականացվող «Հայաստանում արտադրողականության աճին ուղղված հողերի  կայուն կառավարում» դրամաշնորհային ծրագրի շրջանակներում ֆինանսական փաթեթների տրամադրում</t>
  </si>
  <si>
    <t>46</t>
  </si>
  <si>
    <t xml:space="preserve"> Գլոբալ էկոլոգիական հիմնադրամի աջակցությամբ իրականացվող «Հայաստանում արտադրողականության աճին ուղղված հողերի  կայուն կառավարում» դրամաշնորհային ծրագիր</t>
  </si>
  <si>
    <t>47</t>
  </si>
  <si>
    <t xml:space="preserve"> Գյուղատնտեսության զարգացման միջազգային հիմնադրամի  աջակցությամբ իրականացվող  «Ենթակառուցվածքների և գյուղական ֆինանսավորման աջակցություն» դրամաշնորհային ծրագրի շրջանակներում սառնարանային տնտեսությունների կառուցում</t>
  </si>
  <si>
    <t>48</t>
  </si>
  <si>
    <t xml:space="preserve"> ԵՄ աջակցությամբ իրականացվող դրամաշնորհային ծրագրի շրջանակներում գինեգործական և խաղողագործական արտադրանքի որակի և անվտանգության մակարդակի բարձրացմանն աջակցություն</t>
  </si>
  <si>
    <t>49</t>
  </si>
  <si>
    <t xml:space="preserve"> ԵՄ աջակցությամբ իրականացվող դրամաշնորհային ծրագրի շրջանակներում պետություն-մասնավոր հատված համագործակցությամբ  ժամանակակից լոգիստիկ կենտրոնի ստեղծում</t>
  </si>
  <si>
    <t>50</t>
  </si>
  <si>
    <t xml:space="preserve"> ԵՄ աջակցությամբ իրականացվող դրամաշնորհային ծրագրի շրջանակներում գիտության ոլորտում համատեղ օգտագործման և/կամ գերազանցության կենտրոնների ստեղծում</t>
  </si>
  <si>
    <t>51</t>
  </si>
  <si>
    <t xml:space="preserve"> Համաշխարհային բանկի աջակցությամբ իրականացվող ,Հայաստանում ԵՄ-ն հանուն նորարարությանե դրամաշնորհային փորձնական ծրագրի շրջանակներում ԳՏՃՄ  ոլորտներում կրթության բարելավում, ,Կրթության զարգացման և նորարարության ազգային կենտրոնի զարգացում</t>
  </si>
  <si>
    <t>52</t>
  </si>
  <si>
    <t xml:space="preserve"> Համաշխարհային բանկի աջակցությամբ իրականացվող ,Հայաստանում ԵՄ-ն հանուն նորարարությանե դրամաշնորհային փորձնական ծրագրի շրջանակներում Տավուշի մարզում ԳՏՃՄ ոլորտների կրթական միջավայրի բարելավում</t>
  </si>
  <si>
    <t>53</t>
  </si>
  <si>
    <t xml:space="preserve"> ԵՄ աջակցությամբ իրականացվող դրամաշնորհային ծրագրի շրջանակներում ուսումնական հաստատությունների շենքային պայմանների բարելավում</t>
  </si>
  <si>
    <t>54</t>
  </si>
  <si>
    <t xml:space="preserve"> ԵՄ աջակցությամբ իրականացվող դրամաշնորհային ծրագրի շրջանակներում հանրակրթական, միջին մասնագիտական,  բարձրագույն ուսումնական և մարզական հաստատություններին գույքով և տեխնիկայով ապահովում</t>
  </si>
  <si>
    <t>55</t>
  </si>
  <si>
    <t>56</t>
  </si>
  <si>
    <t xml:space="preserve"> Ամերիկայի Միացյալ Նահանգների միջազգային զարգացման գործակալության աջակցությամբ իրականացվող «Ներառական կրթության համակարգի ներդրում» դրամաշնորհային ծրագիր</t>
  </si>
  <si>
    <t>57</t>
  </si>
  <si>
    <t xml:space="preserve"> ԵՄ աջակցությամբ իրականացվող դրամաշնորհային ծրագրի շրջանակներում պետական թվային համալիր համակարգի ճարտարապետության մշակում</t>
  </si>
  <si>
    <t>58</t>
  </si>
  <si>
    <t xml:space="preserve"> ԵՄ աջակցությամբ իրականացվող դրամաշնորհային ծրագրի շրջանակներում ծրագրերի կառավարման էլեկտրոնային հարթակի ստեղծում</t>
  </si>
  <si>
    <t>59</t>
  </si>
  <si>
    <t xml:space="preserve"> ԵՄ աջակցությամբ իրականացվող դրամաշնորհային ծրագրի շրջանակներում պետական էլեկտրոնային համակարգերի միասնական հենքի ստեղծում</t>
  </si>
  <si>
    <t>60</t>
  </si>
  <si>
    <t xml:space="preserve"> ԵՄ աջակցությամբ իրականացվող դրամաշնորհային ծրագրի շրջանակներում ինքնության նույնականացում, վավերացում և էլ. Ստորագրություն</t>
  </si>
  <si>
    <t>61</t>
  </si>
  <si>
    <t xml:space="preserve"> ԵՄ աջակցությամբ իրականացվող դրամաշնորհային ծրագրի շրջանակներում Ազգային կիբերանվտանգության և տվյալագիտության կենտրոնի ստեղծում</t>
  </si>
  <si>
    <t>62</t>
  </si>
  <si>
    <t xml:space="preserve"> ԵՄ աջակցությամբ իրականացվող դրամաշնորհային ծրագրի շրջանակներում Հայաստանի ներքին և արտաքին լայնաշերտ ցանցի կառուցում և ներդնում </t>
  </si>
  <si>
    <t>63</t>
  </si>
  <si>
    <t xml:space="preserve"> 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</si>
  <si>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>64</t>
  </si>
  <si>
    <t xml:space="preserve"> Ռուսաստանի Դաշնության կողմից Հայաստանի Հանրապետությանն անհատույց ֆինանսական օգնության դրամաշնորհային ծրագիր շրջանակներում ԿՖԿՏՀ ներդրում</t>
  </si>
  <si>
    <t>65</t>
  </si>
  <si>
    <t xml:space="preserve"> Համաշխարհային բանկի աջակցությամբ իրականացվող վիճակագրական համակարգի զարգացման համար ազգային ռազմավարական ծրագրի իրականացման դրամաշնորհային ծրագրի ապահովում</t>
  </si>
  <si>
    <t>66</t>
  </si>
  <si>
    <t xml:space="preserve"> Համաշխարհային բանկի աջակցությամբ իրականացվող վիճակագրական համակարգի զարգացման համար ազգային ռազմավարական ծրագրի իրականացման դրամաշնորհային ծրագրի շրջանակներում վիճակագրական կոմիտեի տեխնիկական հագեցվածության բարելավում</t>
  </si>
  <si>
    <t>67</t>
  </si>
  <si>
    <t xml:space="preserve"> Վերակառուցման և զարգացման եվրոպական բանկի աջակցությամբ իրականացվող «Մեղրիի սահմանային անցակետի ծրագիր» դրամաշնորհային  ծրագրի շրջանակներում ՀՀ պետական եկամուտների կոմիտեի նոր շենքային պայմանների ապահովում</t>
  </si>
  <si>
    <t>68</t>
  </si>
  <si>
    <t>Համաշխարհային բանկի աջակցությամբ իրականացվող «Հայաստան՝ հակամարտությունից տուժած ընտանիքներին օժանդակություն» դրամաշնորհային ծրագրի կառավարում</t>
  </si>
  <si>
    <t>69</t>
  </si>
  <si>
    <t>ԱՄՆ դոլար/դրամ 477.45</t>
  </si>
  <si>
    <t>* Համաձայն ՀՀ կառ. 23.02.2022թ. N 221-Ն որոշում</t>
  </si>
  <si>
    <t>70</t>
  </si>
  <si>
    <t>2022 թվականի պետական բյուջեով նախատեսված Հայաստանի Հանրապետությանը տրամադրված դրամաշնորհների վերաբերյալ 31.03.2022թ. դրությամբ</t>
  </si>
  <si>
    <t xml:space="preserve">**Պետականաշինության և խաղաղաշինության հիմնադրամի (ՊԽՀ) TF0B5651 դրամաշնորհային համաձայնագրով «Հայաստան՝ աջակցություն հակամարտությունից տուժած ընտանիքներին» </t>
  </si>
  <si>
    <t>73</t>
  </si>
  <si>
    <t>***Ֆրանսիայի Հանրապետության կառավարության աջակցությամբ
իրականացվող՝ Վեդու ջրամբարի կառուցման դրամաշնորհային ծրագիր</t>
  </si>
  <si>
    <t>***Համաձայն ՀՀ կառ. 23.02.2022թ. N 219-Ն որոշում</t>
  </si>
  <si>
    <t>** Համաձայն ՀՀ կառ. 13.05.2022թ. N 681-Ն որոշում</t>
  </si>
  <si>
    <r>
      <rPr>
        <sz val="10"/>
        <rFont val="GHEA Grapalat"/>
        <family val="3"/>
      </rPr>
      <t>4*</t>
    </r>
    <r>
      <rPr>
        <sz val="12"/>
        <rFont val="GHEA Grapalat"/>
        <family val="3"/>
      </rPr>
      <t>Համաձայն ՀՀ կառ. 23.02.2022թ. N 219-Ն որոշում</t>
    </r>
  </si>
  <si>
    <r>
      <rPr>
        <sz val="10"/>
        <rFont val="GHEA Grapalat"/>
        <family val="3"/>
      </rPr>
      <t>5*</t>
    </r>
    <r>
      <rPr>
        <sz val="12"/>
        <rFont val="GHEA Grapalat"/>
        <family val="3"/>
      </rPr>
      <t>Համաձայն ՀՀ կառ. 10.03.2022թ. N 301-Ն որոշում</t>
    </r>
  </si>
  <si>
    <r>
      <rPr>
        <sz val="10"/>
        <rFont val="GHEA Grapalat"/>
        <family val="3"/>
      </rPr>
      <t>6*</t>
    </r>
    <r>
      <rPr>
        <sz val="12"/>
        <rFont val="GHEA Grapalat"/>
        <family val="3"/>
      </rPr>
      <t>Համաձայն ՀՀ կառ. 10.03.2022թ. N 301-Ն որոշում</t>
    </r>
  </si>
  <si>
    <r>
      <rPr>
        <sz val="10"/>
        <rFont val="GHEA Grapalat"/>
        <family val="3"/>
      </rPr>
      <t xml:space="preserve"> 4</t>
    </r>
    <r>
      <rPr>
        <sz val="12"/>
        <rFont val="GHEA Grapalat"/>
        <family val="3"/>
      </rPr>
      <t>*Գերմանիայի զարգացման և Եվրոպական միության հարևանության ներդրումային բանկի աջակցությամբ իրականացվող ջրամատակարարման և ջրահեռացման ենթակառուցվածքների դրամաշնորհային ծրագիր` երրորդ փուլ</t>
    </r>
  </si>
  <si>
    <t>ԱՄՆ միջազգային զարգացման գործակալության աջակցությամբ իրականացվող «Ներառական կրթության համակարգի ներդրում» դրամաշնորհային ծրագրերի ձեռքբերում և մոնիթորինգ</t>
  </si>
  <si>
    <r>
      <rPr>
        <sz val="10"/>
        <rFont val="GHEA Grapalat"/>
        <family val="3"/>
      </rPr>
      <t>5</t>
    </r>
    <r>
      <rPr>
        <sz val="12"/>
        <rFont val="GHEA Grapalat"/>
        <family val="3"/>
      </rPr>
      <t>*ՀՀ կայունացման և զարգացման Եվրասիական հիմնադրամի միջոցներից ֆինանսավորվող_x000D_ ՀՀ COVID 19 համավարակի պատրաստվածության մակարդակի բարձրացում, կորոնավիրուսից առաջացող սպառնալիքի հայտնաբերում և արձագանքում</t>
    </r>
  </si>
  <si>
    <r>
      <rPr>
        <sz val="10"/>
        <rFont val="GHEA Grapalat"/>
        <family val="3"/>
      </rPr>
      <t>6</t>
    </r>
    <r>
      <rPr>
        <sz val="12"/>
        <rFont val="GHEA Grapalat"/>
        <family val="3"/>
      </rPr>
      <t>*ՀՀ կայունացման և զարգացման Եվրասիական հիմնադրամի միջոցներից ֆինանսավորվող «Հայաստանի Հանրապետությունում COVID-19 համավարակի պատրաստվածության մակարդակի բարձրացումկորոնավիրուսից
առաջացող սպառնալիքի հայտնաբերում և արձագանքում»</t>
    </r>
  </si>
  <si>
    <r>
      <rPr>
        <sz val="10"/>
        <rFont val="GHEA Grapalat"/>
        <family val="3"/>
      </rPr>
      <t>7</t>
    </r>
    <r>
      <rPr>
        <sz val="12"/>
        <rFont val="GHEA Grapalat"/>
        <family val="3"/>
      </rPr>
      <t>*Գերմանիայի միջազգային համագործակցության ընկերության աջակցությամբ իրականացվող «Նորարարական տուրիզմի և տեխնոլոգիաների զարգացում Հայաստանի համար» դրամաշնորհային ծրագրի շրջանակներում մարքեթինգային միջոցառումների իրականացում</t>
    </r>
  </si>
  <si>
    <r>
      <rPr>
        <sz val="10"/>
        <rFont val="GHEA Grapalat"/>
        <family val="3"/>
      </rPr>
      <t>8</t>
    </r>
    <r>
      <rPr>
        <sz val="12"/>
        <rFont val="GHEA Grapalat"/>
        <family val="3"/>
      </rPr>
      <t>*Մեդիա և տեղեկատվական գրագիտության քաղաքականության
և ռազմավարության վերաբերյալ ազգային խորհրդատվություն</t>
    </r>
  </si>
  <si>
    <r>
      <rPr>
        <sz val="10"/>
        <rFont val="GHEA Grapalat"/>
        <family val="3"/>
      </rPr>
      <t>7*</t>
    </r>
    <r>
      <rPr>
        <sz val="12"/>
        <rFont val="GHEA Grapalat"/>
        <family val="3"/>
      </rPr>
      <t>Համաձայն ՀՀ կառ. 17.03.2022թ. N 321-Ն որոշում</t>
    </r>
  </si>
  <si>
    <r>
      <rPr>
        <sz val="10"/>
        <rFont val="GHEA Grapalat"/>
        <family val="3"/>
      </rPr>
      <t>8*</t>
    </r>
    <r>
      <rPr>
        <sz val="12"/>
        <rFont val="GHEA Grapalat"/>
        <family val="3"/>
      </rPr>
      <t>Համաձայն ՀՀ կառ. 03.03.2022թ. N 260-Ն որոշում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</si>
</sst>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.00_);_(* \(#,##0.00\);_(* &quot;-&quot;?_);_(@_)"/>
    <numFmt numFmtId="165" formatCode="_(* #,##0_);_(* \(#,##0\);_(* &quot;-&quot;??_);_(@_)"/>
    <numFmt numFmtId="166" formatCode="_(* #,##0.0_);_(* \(#,##0.0\);_(* &quot;-&quot;?_);_(@_)"/>
    <numFmt numFmtId="167" formatCode="_(* #,##0.0_);_(* \(#,##0.0\);_(* &quot;-&quot;??_);_(@_)"/>
    <numFmt numFmtId="168" formatCode="##,##0.0;\(##,##0.0\);\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Times Armenian"/>
      <family val="1"/>
    </font>
    <font>
      <sz val="10"/>
      <name val="Arial LatArm"/>
      <family val="2"/>
    </font>
    <font>
      <sz val="10"/>
      <name val="Arial Armenian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GHEA Grapalat"/>
      <family val="2"/>
    </font>
    <font>
      <b/>
      <sz val="9"/>
      <color indexed="81"/>
      <name val="Tahoma"/>
      <charset val="1"/>
    </font>
    <font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7" fillId="0" borderId="0"/>
    <xf numFmtId="168" fontId="10" fillId="0" borderId="0" applyFill="0" applyBorder="0" applyProtection="0">
      <alignment horizontal="right" vertical="top"/>
    </xf>
  </cellStyleXfs>
  <cellXfs count="43">
    <xf numFmtId="0" fontId="0" fillId="0" borderId="0" xfId="0"/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0" borderId="0" xfId="0" applyFont="1" applyFill="1" applyBorder="1"/>
    <xf numFmtId="43" fontId="3" fillId="0" borderId="0" xfId="2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2" fillId="0" borderId="0" xfId="3" applyFont="1" applyFill="1" applyBorder="1" applyAlignment="1">
      <alignment vertical="center"/>
    </xf>
    <xf numFmtId="165" fontId="2" fillId="0" borderId="0" xfId="2" applyNumberFormat="1" applyFont="1" applyFill="1" applyBorder="1"/>
    <xf numFmtId="43" fontId="2" fillId="0" borderId="0" xfId="0" applyNumberFormat="1" applyFont="1" applyFill="1" applyBorder="1"/>
    <xf numFmtId="43" fontId="2" fillId="0" borderId="0" xfId="2" applyFont="1" applyFill="1" applyBorder="1"/>
    <xf numFmtId="166" fontId="2" fillId="0" borderId="0" xfId="0" applyNumberFormat="1" applyFont="1" applyFill="1" applyBorder="1"/>
    <xf numFmtId="166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/>
    </xf>
    <xf numFmtId="164" fontId="3" fillId="0" borderId="1" xfId="4" applyNumberFormat="1" applyFont="1" applyFill="1" applyBorder="1" applyAlignment="1">
      <alignment vertical="center"/>
    </xf>
    <xf numFmtId="0" fontId="3" fillId="0" borderId="0" xfId="0" applyFont="1" applyFill="1" applyBorder="1"/>
    <xf numFmtId="164" fontId="3" fillId="0" borderId="0" xfId="4" applyNumberFormat="1" applyFont="1" applyFill="1" applyBorder="1" applyAlignment="1">
      <alignment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left" vertical="center" wrapText="1"/>
    </xf>
    <xf numFmtId="166" fontId="2" fillId="0" borderId="1" xfId="4" applyNumberFormat="1" applyFont="1" applyFill="1" applyBorder="1" applyAlignment="1">
      <alignment horizontal="right" vertical="center"/>
    </xf>
    <xf numFmtId="43" fontId="3" fillId="0" borderId="1" xfId="4" applyNumberFormat="1" applyFont="1" applyFill="1" applyBorder="1" applyAlignment="1">
      <alignment horizontal="right" vertical="center"/>
    </xf>
    <xf numFmtId="0" fontId="2" fillId="0" borderId="1" xfId="0" applyFont="1" applyFill="1" applyBorder="1"/>
    <xf numFmtId="164" fontId="2" fillId="0" borderId="1" xfId="4" applyNumberFormat="1" applyFont="1" applyFill="1" applyBorder="1" applyAlignment="1">
      <alignment horizontal="right" vertical="center"/>
    </xf>
    <xf numFmtId="164" fontId="2" fillId="0" borderId="1" xfId="2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1" xfId="4" applyNumberFormat="1" applyFont="1" applyFill="1" applyBorder="1" applyAlignment="1">
      <alignment vertical="center"/>
    </xf>
    <xf numFmtId="164" fontId="2" fillId="0" borderId="1" xfId="2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right" vertical="center" shrinkToFit="1"/>
    </xf>
    <xf numFmtId="0" fontId="2" fillId="0" borderId="0" xfId="5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4" fontId="3" fillId="0" borderId="1" xfId="4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left" vertical="center" wrapText="1"/>
    </xf>
    <xf numFmtId="0" fontId="3" fillId="0" borderId="1" xfId="0" applyFont="1" applyFill="1" applyBorder="1"/>
    <xf numFmtId="167" fontId="2" fillId="0" borderId="1" xfId="6" applyNumberFormat="1" applyFont="1" applyFill="1" applyBorder="1" applyAlignment="1">
      <alignment horizontal="right" vertical="top"/>
    </xf>
    <xf numFmtId="167" fontId="2" fillId="0" borderId="0" xfId="6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</cellXfs>
  <cellStyles count="7">
    <cellStyle name="Comma" xfId="2" builtinId="3"/>
    <cellStyle name="Normal" xfId="0" builtinId="0"/>
    <cellStyle name="Normal_Grants quartal" xfId="5"/>
    <cellStyle name="Normal_Transfert" xfId="3"/>
    <cellStyle name="Normal_transfert-08" xfId="4"/>
    <cellStyle name="RowLevel_1" xfId="1" builtinId="1" iLevel="0"/>
    <cellStyle name="SN_24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JH94"/>
  <sheetViews>
    <sheetView tabSelected="1" workbookViewId="0">
      <selection activeCell="G12" sqref="G12"/>
    </sheetView>
  </sheetViews>
  <sheetFormatPr defaultRowHeight="17.25" outlineLevelRow="1" x14ac:dyDescent="0.3"/>
  <cols>
    <col min="1" max="1" width="5.28515625" style="2" customWidth="1"/>
    <col min="2" max="2" width="98.85546875" style="8" customWidth="1"/>
    <col min="3" max="3" width="23" style="8" customWidth="1"/>
    <col min="4" max="4" width="23.140625" style="8" customWidth="1"/>
    <col min="5" max="5" width="20.28515625" style="8" customWidth="1"/>
    <col min="6" max="7" width="19.5703125" style="5" customWidth="1"/>
    <col min="8" max="8" width="17.85546875" style="5" customWidth="1"/>
    <col min="9" max="9" width="20" style="5" customWidth="1"/>
    <col min="10" max="11" width="22.28515625" style="5" customWidth="1"/>
    <col min="12" max="12" width="20.140625" style="5" customWidth="1"/>
    <col min="13" max="13" width="19.7109375" style="5" customWidth="1"/>
    <col min="14" max="14" width="23" style="5" customWidth="1"/>
    <col min="15" max="15" width="21.140625" style="5" customWidth="1"/>
    <col min="16" max="16" width="22.42578125" style="5" customWidth="1"/>
    <col min="17" max="17" width="24.7109375" style="5" customWidth="1"/>
    <col min="18" max="18" width="20" style="5" customWidth="1"/>
    <col min="19" max="19" width="19.5703125" style="5" customWidth="1"/>
    <col min="20" max="20" width="9.140625" style="5"/>
    <col min="21" max="21" width="13.85546875" style="5" bestFit="1" customWidth="1"/>
    <col min="22" max="23" width="9.140625" style="5"/>
    <col min="24" max="24" width="14" style="5" bestFit="1" customWidth="1"/>
    <col min="25" max="26" width="9.140625" style="5"/>
    <col min="27" max="27" width="15.42578125" style="5" bestFit="1" customWidth="1"/>
    <col min="28" max="256" width="9.140625" style="5"/>
    <col min="257" max="257" width="5.85546875" style="5" customWidth="1"/>
    <col min="258" max="258" width="135.28515625" style="5" customWidth="1"/>
    <col min="259" max="259" width="23.85546875" style="5" customWidth="1"/>
    <col min="260" max="260" width="28.85546875" style="5" bestFit="1" customWidth="1"/>
    <col min="261" max="261" width="23.85546875" style="5" customWidth="1"/>
    <col min="262" max="262" width="22" style="5" customWidth="1"/>
    <col min="263" max="263" width="22.5703125" style="5" customWidth="1"/>
    <col min="264" max="264" width="21.140625" style="5" bestFit="1" customWidth="1"/>
    <col min="265" max="265" width="22" style="5" customWidth="1"/>
    <col min="266" max="266" width="27.85546875" style="5" customWidth="1"/>
    <col min="267" max="267" width="21.7109375" style="5" customWidth="1"/>
    <col min="268" max="268" width="23.7109375" style="5" customWidth="1"/>
    <col min="269" max="269" width="21.85546875" style="5" customWidth="1"/>
    <col min="270" max="270" width="23.7109375" style="5" customWidth="1"/>
    <col min="271" max="271" width="22.42578125" style="5" bestFit="1" customWidth="1"/>
    <col min="272" max="272" width="22.28515625" style="5" bestFit="1" customWidth="1"/>
    <col min="273" max="273" width="21.85546875" style="5" customWidth="1"/>
    <col min="274" max="274" width="9.140625" style="5" customWidth="1"/>
    <col min="275" max="275" width="19.5703125" style="5" customWidth="1"/>
    <col min="276" max="512" width="9.140625" style="5"/>
    <col min="513" max="513" width="5.85546875" style="5" customWidth="1"/>
    <col min="514" max="514" width="135.28515625" style="5" customWidth="1"/>
    <col min="515" max="515" width="23.85546875" style="5" customWidth="1"/>
    <col min="516" max="516" width="28.85546875" style="5" bestFit="1" customWidth="1"/>
    <col min="517" max="517" width="23.85546875" style="5" customWidth="1"/>
    <col min="518" max="518" width="22" style="5" customWidth="1"/>
    <col min="519" max="519" width="22.5703125" style="5" customWidth="1"/>
    <col min="520" max="520" width="21.140625" style="5" bestFit="1" customWidth="1"/>
    <col min="521" max="521" width="22" style="5" customWidth="1"/>
    <col min="522" max="522" width="27.85546875" style="5" customWidth="1"/>
    <col min="523" max="523" width="21.7109375" style="5" customWidth="1"/>
    <col min="524" max="524" width="23.7109375" style="5" customWidth="1"/>
    <col min="525" max="525" width="21.85546875" style="5" customWidth="1"/>
    <col min="526" max="526" width="23.7109375" style="5" customWidth="1"/>
    <col min="527" max="527" width="22.42578125" style="5" bestFit="1" customWidth="1"/>
    <col min="528" max="528" width="22.28515625" style="5" bestFit="1" customWidth="1"/>
    <col min="529" max="529" width="21.85546875" style="5" customWidth="1"/>
    <col min="530" max="530" width="9.140625" style="5" customWidth="1"/>
    <col min="531" max="531" width="19.5703125" style="5" customWidth="1"/>
    <col min="532" max="768" width="9.140625" style="5"/>
    <col min="769" max="769" width="5.85546875" style="5" customWidth="1"/>
    <col min="770" max="770" width="135.28515625" style="5" customWidth="1"/>
    <col min="771" max="771" width="23.85546875" style="5" customWidth="1"/>
    <col min="772" max="772" width="28.85546875" style="5" bestFit="1" customWidth="1"/>
    <col min="773" max="773" width="23.85546875" style="5" customWidth="1"/>
    <col min="774" max="774" width="22" style="5" customWidth="1"/>
    <col min="775" max="775" width="22.5703125" style="5" customWidth="1"/>
    <col min="776" max="776" width="21.140625" style="5" bestFit="1" customWidth="1"/>
    <col min="777" max="777" width="22" style="5" customWidth="1"/>
    <col min="778" max="778" width="27.85546875" style="5" customWidth="1"/>
    <col min="779" max="779" width="21.7109375" style="5" customWidth="1"/>
    <col min="780" max="780" width="23.7109375" style="5" customWidth="1"/>
    <col min="781" max="781" width="21.85546875" style="5" customWidth="1"/>
    <col min="782" max="782" width="23.7109375" style="5" customWidth="1"/>
    <col min="783" max="783" width="22.42578125" style="5" bestFit="1" customWidth="1"/>
    <col min="784" max="784" width="22.28515625" style="5" bestFit="1" customWidth="1"/>
    <col min="785" max="785" width="21.85546875" style="5" customWidth="1"/>
    <col min="786" max="786" width="9.140625" style="5" customWidth="1"/>
    <col min="787" max="787" width="19.5703125" style="5" customWidth="1"/>
    <col min="788" max="1024" width="9.140625" style="5"/>
    <col min="1025" max="1025" width="5.85546875" style="5" customWidth="1"/>
    <col min="1026" max="1026" width="135.28515625" style="5" customWidth="1"/>
    <col min="1027" max="1027" width="23.85546875" style="5" customWidth="1"/>
    <col min="1028" max="1028" width="28.85546875" style="5" bestFit="1" customWidth="1"/>
    <col min="1029" max="1029" width="23.85546875" style="5" customWidth="1"/>
    <col min="1030" max="1030" width="22" style="5" customWidth="1"/>
    <col min="1031" max="1031" width="22.5703125" style="5" customWidth="1"/>
    <col min="1032" max="1032" width="21.140625" style="5" bestFit="1" customWidth="1"/>
    <col min="1033" max="1033" width="22" style="5" customWidth="1"/>
    <col min="1034" max="1034" width="27.85546875" style="5" customWidth="1"/>
    <col min="1035" max="1035" width="21.7109375" style="5" customWidth="1"/>
    <col min="1036" max="1036" width="23.7109375" style="5" customWidth="1"/>
    <col min="1037" max="1037" width="21.85546875" style="5" customWidth="1"/>
    <col min="1038" max="1038" width="23.7109375" style="5" customWidth="1"/>
    <col min="1039" max="1039" width="22.42578125" style="5" bestFit="1" customWidth="1"/>
    <col min="1040" max="1040" width="22.28515625" style="5" bestFit="1" customWidth="1"/>
    <col min="1041" max="1041" width="21.85546875" style="5" customWidth="1"/>
    <col min="1042" max="1042" width="9.140625" style="5" customWidth="1"/>
    <col min="1043" max="1043" width="19.5703125" style="5" customWidth="1"/>
    <col min="1044" max="1280" width="9.140625" style="5"/>
    <col min="1281" max="1281" width="5.85546875" style="5" customWidth="1"/>
    <col min="1282" max="1282" width="135.28515625" style="5" customWidth="1"/>
    <col min="1283" max="1283" width="23.85546875" style="5" customWidth="1"/>
    <col min="1284" max="1284" width="28.85546875" style="5" bestFit="1" customWidth="1"/>
    <col min="1285" max="1285" width="23.85546875" style="5" customWidth="1"/>
    <col min="1286" max="1286" width="22" style="5" customWidth="1"/>
    <col min="1287" max="1287" width="22.5703125" style="5" customWidth="1"/>
    <col min="1288" max="1288" width="21.140625" style="5" bestFit="1" customWidth="1"/>
    <col min="1289" max="1289" width="22" style="5" customWidth="1"/>
    <col min="1290" max="1290" width="27.85546875" style="5" customWidth="1"/>
    <col min="1291" max="1291" width="21.7109375" style="5" customWidth="1"/>
    <col min="1292" max="1292" width="23.7109375" style="5" customWidth="1"/>
    <col min="1293" max="1293" width="21.85546875" style="5" customWidth="1"/>
    <col min="1294" max="1294" width="23.7109375" style="5" customWidth="1"/>
    <col min="1295" max="1295" width="22.42578125" style="5" bestFit="1" customWidth="1"/>
    <col min="1296" max="1296" width="22.28515625" style="5" bestFit="1" customWidth="1"/>
    <col min="1297" max="1297" width="21.85546875" style="5" customWidth="1"/>
    <col min="1298" max="1298" width="9.140625" style="5" customWidth="1"/>
    <col min="1299" max="1299" width="19.5703125" style="5" customWidth="1"/>
    <col min="1300" max="1536" width="9.140625" style="5"/>
    <col min="1537" max="1537" width="5.85546875" style="5" customWidth="1"/>
    <col min="1538" max="1538" width="135.28515625" style="5" customWidth="1"/>
    <col min="1539" max="1539" width="23.85546875" style="5" customWidth="1"/>
    <col min="1540" max="1540" width="28.85546875" style="5" bestFit="1" customWidth="1"/>
    <col min="1541" max="1541" width="23.85546875" style="5" customWidth="1"/>
    <col min="1542" max="1542" width="22" style="5" customWidth="1"/>
    <col min="1543" max="1543" width="22.5703125" style="5" customWidth="1"/>
    <col min="1544" max="1544" width="21.140625" style="5" bestFit="1" customWidth="1"/>
    <col min="1545" max="1545" width="22" style="5" customWidth="1"/>
    <col min="1546" max="1546" width="27.85546875" style="5" customWidth="1"/>
    <col min="1547" max="1547" width="21.7109375" style="5" customWidth="1"/>
    <col min="1548" max="1548" width="23.7109375" style="5" customWidth="1"/>
    <col min="1549" max="1549" width="21.85546875" style="5" customWidth="1"/>
    <col min="1550" max="1550" width="23.7109375" style="5" customWidth="1"/>
    <col min="1551" max="1551" width="22.42578125" style="5" bestFit="1" customWidth="1"/>
    <col min="1552" max="1552" width="22.28515625" style="5" bestFit="1" customWidth="1"/>
    <col min="1553" max="1553" width="21.85546875" style="5" customWidth="1"/>
    <col min="1554" max="1554" width="9.140625" style="5" customWidth="1"/>
    <col min="1555" max="1555" width="19.5703125" style="5" customWidth="1"/>
    <col min="1556" max="1792" width="9.140625" style="5"/>
    <col min="1793" max="1793" width="5.85546875" style="5" customWidth="1"/>
    <col min="1794" max="1794" width="135.28515625" style="5" customWidth="1"/>
    <col min="1795" max="1795" width="23.85546875" style="5" customWidth="1"/>
    <col min="1796" max="1796" width="28.85546875" style="5" bestFit="1" customWidth="1"/>
    <col min="1797" max="1797" width="23.85546875" style="5" customWidth="1"/>
    <col min="1798" max="1798" width="22" style="5" customWidth="1"/>
    <col min="1799" max="1799" width="22.5703125" style="5" customWidth="1"/>
    <col min="1800" max="1800" width="21.140625" style="5" bestFit="1" customWidth="1"/>
    <col min="1801" max="1801" width="22" style="5" customWidth="1"/>
    <col min="1802" max="1802" width="27.85546875" style="5" customWidth="1"/>
    <col min="1803" max="1803" width="21.7109375" style="5" customWidth="1"/>
    <col min="1804" max="1804" width="23.7109375" style="5" customWidth="1"/>
    <col min="1805" max="1805" width="21.85546875" style="5" customWidth="1"/>
    <col min="1806" max="1806" width="23.7109375" style="5" customWidth="1"/>
    <col min="1807" max="1807" width="22.42578125" style="5" bestFit="1" customWidth="1"/>
    <col min="1808" max="1808" width="22.28515625" style="5" bestFit="1" customWidth="1"/>
    <col min="1809" max="1809" width="21.85546875" style="5" customWidth="1"/>
    <col min="1810" max="1810" width="9.140625" style="5" customWidth="1"/>
    <col min="1811" max="1811" width="19.5703125" style="5" customWidth="1"/>
    <col min="1812" max="2048" width="9.140625" style="5"/>
    <col min="2049" max="2049" width="5.85546875" style="5" customWidth="1"/>
    <col min="2050" max="2050" width="135.28515625" style="5" customWidth="1"/>
    <col min="2051" max="2051" width="23.85546875" style="5" customWidth="1"/>
    <col min="2052" max="2052" width="28.85546875" style="5" bestFit="1" customWidth="1"/>
    <col min="2053" max="2053" width="23.85546875" style="5" customWidth="1"/>
    <col min="2054" max="2054" width="22" style="5" customWidth="1"/>
    <col min="2055" max="2055" width="22.5703125" style="5" customWidth="1"/>
    <col min="2056" max="2056" width="21.140625" style="5" bestFit="1" customWidth="1"/>
    <col min="2057" max="2057" width="22" style="5" customWidth="1"/>
    <col min="2058" max="2058" width="27.85546875" style="5" customWidth="1"/>
    <col min="2059" max="2059" width="21.7109375" style="5" customWidth="1"/>
    <col min="2060" max="2060" width="23.7109375" style="5" customWidth="1"/>
    <col min="2061" max="2061" width="21.85546875" style="5" customWidth="1"/>
    <col min="2062" max="2062" width="23.7109375" style="5" customWidth="1"/>
    <col min="2063" max="2063" width="22.42578125" style="5" bestFit="1" customWidth="1"/>
    <col min="2064" max="2064" width="22.28515625" style="5" bestFit="1" customWidth="1"/>
    <col min="2065" max="2065" width="21.85546875" style="5" customWidth="1"/>
    <col min="2066" max="2066" width="14.7109375" style="5" customWidth="1"/>
    <col min="2067" max="2067" width="19.5703125" style="5" customWidth="1"/>
    <col min="2068" max="2304" width="9.140625" style="5"/>
    <col min="2305" max="2305" width="5.85546875" style="5" customWidth="1"/>
    <col min="2306" max="2306" width="135.28515625" style="5" customWidth="1"/>
    <col min="2307" max="2307" width="23.85546875" style="5" customWidth="1"/>
    <col min="2308" max="2308" width="28.85546875" style="5" bestFit="1" customWidth="1"/>
    <col min="2309" max="2309" width="23.85546875" style="5" customWidth="1"/>
    <col min="2310" max="2310" width="22" style="5" customWidth="1"/>
    <col min="2311" max="2311" width="22.5703125" style="5" customWidth="1"/>
    <col min="2312" max="2312" width="21.140625" style="5" bestFit="1" customWidth="1"/>
    <col min="2313" max="2313" width="22" style="5" customWidth="1"/>
    <col min="2314" max="2314" width="27.85546875" style="5" customWidth="1"/>
    <col min="2315" max="2315" width="21.7109375" style="5" customWidth="1"/>
    <col min="2316" max="2316" width="23.7109375" style="5" customWidth="1"/>
    <col min="2317" max="2317" width="21.85546875" style="5" customWidth="1"/>
    <col min="2318" max="2318" width="23.7109375" style="5" customWidth="1"/>
    <col min="2319" max="2319" width="22.42578125" style="5" bestFit="1" customWidth="1"/>
    <col min="2320" max="2320" width="22.28515625" style="5" bestFit="1" customWidth="1"/>
    <col min="2321" max="2321" width="21.85546875" style="5" customWidth="1"/>
    <col min="2322" max="2322" width="14.7109375" style="5" customWidth="1"/>
    <col min="2323" max="2323" width="19.5703125" style="5" customWidth="1"/>
    <col min="2324" max="2560" width="9.140625" style="5"/>
    <col min="2561" max="2561" width="5.85546875" style="5" customWidth="1"/>
    <col min="2562" max="2562" width="135.28515625" style="5" customWidth="1"/>
    <col min="2563" max="2563" width="23.85546875" style="5" customWidth="1"/>
    <col min="2564" max="2564" width="28.85546875" style="5" bestFit="1" customWidth="1"/>
    <col min="2565" max="2565" width="23.85546875" style="5" customWidth="1"/>
    <col min="2566" max="2566" width="22" style="5" customWidth="1"/>
    <col min="2567" max="2567" width="22.5703125" style="5" customWidth="1"/>
    <col min="2568" max="2568" width="21.140625" style="5" bestFit="1" customWidth="1"/>
    <col min="2569" max="2569" width="22" style="5" customWidth="1"/>
    <col min="2570" max="2570" width="27.85546875" style="5" customWidth="1"/>
    <col min="2571" max="2571" width="21.7109375" style="5" customWidth="1"/>
    <col min="2572" max="2572" width="23.7109375" style="5" customWidth="1"/>
    <col min="2573" max="2573" width="21.85546875" style="5" customWidth="1"/>
    <col min="2574" max="2574" width="23.7109375" style="5" customWidth="1"/>
    <col min="2575" max="2575" width="22.42578125" style="5" bestFit="1" customWidth="1"/>
    <col min="2576" max="2576" width="22.28515625" style="5" bestFit="1" customWidth="1"/>
    <col min="2577" max="2577" width="21.85546875" style="5" customWidth="1"/>
    <col min="2578" max="2578" width="14.7109375" style="5" customWidth="1"/>
    <col min="2579" max="2579" width="19.5703125" style="5" customWidth="1"/>
    <col min="2580" max="2816" width="9.140625" style="5"/>
    <col min="2817" max="2817" width="5.85546875" style="5" customWidth="1"/>
    <col min="2818" max="2818" width="135.28515625" style="5" customWidth="1"/>
    <col min="2819" max="2819" width="23.85546875" style="5" customWidth="1"/>
    <col min="2820" max="2820" width="28.85546875" style="5" bestFit="1" customWidth="1"/>
    <col min="2821" max="2821" width="23.85546875" style="5" customWidth="1"/>
    <col min="2822" max="2822" width="22" style="5" customWidth="1"/>
    <col min="2823" max="2823" width="22.5703125" style="5" customWidth="1"/>
    <col min="2824" max="2824" width="21.140625" style="5" bestFit="1" customWidth="1"/>
    <col min="2825" max="2825" width="22" style="5" customWidth="1"/>
    <col min="2826" max="2826" width="27.85546875" style="5" customWidth="1"/>
    <col min="2827" max="2827" width="21.7109375" style="5" customWidth="1"/>
    <col min="2828" max="2828" width="23.7109375" style="5" customWidth="1"/>
    <col min="2829" max="2829" width="21.85546875" style="5" customWidth="1"/>
    <col min="2830" max="2830" width="23.7109375" style="5" customWidth="1"/>
    <col min="2831" max="2831" width="22.42578125" style="5" bestFit="1" customWidth="1"/>
    <col min="2832" max="2832" width="22.28515625" style="5" bestFit="1" customWidth="1"/>
    <col min="2833" max="2833" width="21.85546875" style="5" customWidth="1"/>
    <col min="2834" max="2834" width="14.7109375" style="5" customWidth="1"/>
    <col min="2835" max="2835" width="19.5703125" style="5" customWidth="1"/>
    <col min="2836" max="3072" width="9.140625" style="5"/>
    <col min="3073" max="3073" width="5.85546875" style="5" customWidth="1"/>
    <col min="3074" max="3074" width="135.28515625" style="5" customWidth="1"/>
    <col min="3075" max="3075" width="23.85546875" style="5" customWidth="1"/>
    <col min="3076" max="3076" width="28.85546875" style="5" bestFit="1" customWidth="1"/>
    <col min="3077" max="3077" width="23.85546875" style="5" customWidth="1"/>
    <col min="3078" max="3078" width="22" style="5" customWidth="1"/>
    <col min="3079" max="3079" width="22.5703125" style="5" customWidth="1"/>
    <col min="3080" max="3080" width="21.140625" style="5" bestFit="1" customWidth="1"/>
    <col min="3081" max="3081" width="22" style="5" customWidth="1"/>
    <col min="3082" max="3082" width="27.85546875" style="5" customWidth="1"/>
    <col min="3083" max="3083" width="21.7109375" style="5" customWidth="1"/>
    <col min="3084" max="3084" width="23.7109375" style="5" customWidth="1"/>
    <col min="3085" max="3085" width="21.85546875" style="5" customWidth="1"/>
    <col min="3086" max="3086" width="23.7109375" style="5" customWidth="1"/>
    <col min="3087" max="3087" width="22.42578125" style="5" bestFit="1" customWidth="1"/>
    <col min="3088" max="3088" width="22.28515625" style="5" bestFit="1" customWidth="1"/>
    <col min="3089" max="3089" width="21.85546875" style="5" customWidth="1"/>
    <col min="3090" max="3090" width="14.7109375" style="5" customWidth="1"/>
    <col min="3091" max="3091" width="19.5703125" style="5" customWidth="1"/>
    <col min="3092" max="3328" width="9.140625" style="5"/>
    <col min="3329" max="3329" width="5.85546875" style="5" customWidth="1"/>
    <col min="3330" max="3330" width="135.28515625" style="5" customWidth="1"/>
    <col min="3331" max="3331" width="23.85546875" style="5" customWidth="1"/>
    <col min="3332" max="3332" width="28.85546875" style="5" bestFit="1" customWidth="1"/>
    <col min="3333" max="3333" width="23.85546875" style="5" customWidth="1"/>
    <col min="3334" max="3334" width="22" style="5" customWidth="1"/>
    <col min="3335" max="3335" width="22.5703125" style="5" customWidth="1"/>
    <col min="3336" max="3336" width="21.140625" style="5" bestFit="1" customWidth="1"/>
    <col min="3337" max="3337" width="22" style="5" customWidth="1"/>
    <col min="3338" max="3338" width="27.85546875" style="5" customWidth="1"/>
    <col min="3339" max="3339" width="21.7109375" style="5" customWidth="1"/>
    <col min="3340" max="3340" width="23.7109375" style="5" customWidth="1"/>
    <col min="3341" max="3341" width="21.85546875" style="5" customWidth="1"/>
    <col min="3342" max="3342" width="23.7109375" style="5" customWidth="1"/>
    <col min="3343" max="3343" width="22.42578125" style="5" bestFit="1" customWidth="1"/>
    <col min="3344" max="3344" width="22.28515625" style="5" bestFit="1" customWidth="1"/>
    <col min="3345" max="3345" width="21.85546875" style="5" customWidth="1"/>
    <col min="3346" max="3346" width="14.7109375" style="5" customWidth="1"/>
    <col min="3347" max="3347" width="19.5703125" style="5" customWidth="1"/>
    <col min="3348" max="3584" width="9.140625" style="5"/>
    <col min="3585" max="3585" width="5.85546875" style="5" customWidth="1"/>
    <col min="3586" max="3586" width="135.28515625" style="5" customWidth="1"/>
    <col min="3587" max="3587" width="23.85546875" style="5" customWidth="1"/>
    <col min="3588" max="3588" width="28.85546875" style="5" bestFit="1" customWidth="1"/>
    <col min="3589" max="3589" width="23.85546875" style="5" customWidth="1"/>
    <col min="3590" max="3590" width="22" style="5" customWidth="1"/>
    <col min="3591" max="3591" width="22.5703125" style="5" customWidth="1"/>
    <col min="3592" max="3592" width="21.140625" style="5" bestFit="1" customWidth="1"/>
    <col min="3593" max="3593" width="22" style="5" customWidth="1"/>
    <col min="3594" max="3594" width="27.85546875" style="5" customWidth="1"/>
    <col min="3595" max="3595" width="21.7109375" style="5" customWidth="1"/>
    <col min="3596" max="3596" width="23.7109375" style="5" customWidth="1"/>
    <col min="3597" max="3597" width="21.85546875" style="5" customWidth="1"/>
    <col min="3598" max="3598" width="23.7109375" style="5" customWidth="1"/>
    <col min="3599" max="3599" width="22.42578125" style="5" bestFit="1" customWidth="1"/>
    <col min="3600" max="3600" width="22.28515625" style="5" bestFit="1" customWidth="1"/>
    <col min="3601" max="3601" width="21.85546875" style="5" customWidth="1"/>
    <col min="3602" max="3602" width="14.7109375" style="5" customWidth="1"/>
    <col min="3603" max="3603" width="19.5703125" style="5" customWidth="1"/>
    <col min="3604" max="3840" width="9.140625" style="5"/>
    <col min="3841" max="3841" width="5.85546875" style="5" customWidth="1"/>
    <col min="3842" max="3842" width="135.28515625" style="5" customWidth="1"/>
    <col min="3843" max="3843" width="23.85546875" style="5" customWidth="1"/>
    <col min="3844" max="3844" width="28.85546875" style="5" bestFit="1" customWidth="1"/>
    <col min="3845" max="3845" width="23.85546875" style="5" customWidth="1"/>
    <col min="3846" max="3846" width="22" style="5" customWidth="1"/>
    <col min="3847" max="3847" width="22.5703125" style="5" customWidth="1"/>
    <col min="3848" max="3848" width="21.140625" style="5" bestFit="1" customWidth="1"/>
    <col min="3849" max="3849" width="22" style="5" customWidth="1"/>
    <col min="3850" max="3850" width="27.85546875" style="5" customWidth="1"/>
    <col min="3851" max="3851" width="21.7109375" style="5" customWidth="1"/>
    <col min="3852" max="3852" width="23.7109375" style="5" customWidth="1"/>
    <col min="3853" max="3853" width="21.85546875" style="5" customWidth="1"/>
    <col min="3854" max="3854" width="23.7109375" style="5" customWidth="1"/>
    <col min="3855" max="3855" width="22.42578125" style="5" bestFit="1" customWidth="1"/>
    <col min="3856" max="3856" width="22.28515625" style="5" bestFit="1" customWidth="1"/>
    <col min="3857" max="3857" width="21.85546875" style="5" customWidth="1"/>
    <col min="3858" max="3858" width="14.7109375" style="5" customWidth="1"/>
    <col min="3859" max="3859" width="19.5703125" style="5" customWidth="1"/>
    <col min="3860" max="4096" width="9.140625" style="5"/>
    <col min="4097" max="4097" width="5.85546875" style="5" customWidth="1"/>
    <col min="4098" max="4098" width="135.28515625" style="5" customWidth="1"/>
    <col min="4099" max="4099" width="23.85546875" style="5" customWidth="1"/>
    <col min="4100" max="4100" width="28.85546875" style="5" bestFit="1" customWidth="1"/>
    <col min="4101" max="4101" width="23.85546875" style="5" customWidth="1"/>
    <col min="4102" max="4102" width="22" style="5" customWidth="1"/>
    <col min="4103" max="4103" width="22.5703125" style="5" customWidth="1"/>
    <col min="4104" max="4104" width="21.140625" style="5" bestFit="1" customWidth="1"/>
    <col min="4105" max="4105" width="22" style="5" customWidth="1"/>
    <col min="4106" max="4106" width="27.85546875" style="5" customWidth="1"/>
    <col min="4107" max="4107" width="21.7109375" style="5" customWidth="1"/>
    <col min="4108" max="4108" width="23.7109375" style="5" customWidth="1"/>
    <col min="4109" max="4109" width="21.85546875" style="5" customWidth="1"/>
    <col min="4110" max="4110" width="23.7109375" style="5" customWidth="1"/>
    <col min="4111" max="4111" width="22.42578125" style="5" bestFit="1" customWidth="1"/>
    <col min="4112" max="4112" width="22.28515625" style="5" bestFit="1" customWidth="1"/>
    <col min="4113" max="4113" width="21.85546875" style="5" customWidth="1"/>
    <col min="4114" max="4114" width="14.7109375" style="5" customWidth="1"/>
    <col min="4115" max="4115" width="19.5703125" style="5" customWidth="1"/>
    <col min="4116" max="4352" width="9.140625" style="5"/>
    <col min="4353" max="4353" width="5.85546875" style="5" customWidth="1"/>
    <col min="4354" max="4354" width="135.28515625" style="5" customWidth="1"/>
    <col min="4355" max="4355" width="23.85546875" style="5" customWidth="1"/>
    <col min="4356" max="4356" width="28.85546875" style="5" bestFit="1" customWidth="1"/>
    <col min="4357" max="4357" width="23.85546875" style="5" customWidth="1"/>
    <col min="4358" max="4358" width="22" style="5" customWidth="1"/>
    <col min="4359" max="4359" width="22.5703125" style="5" customWidth="1"/>
    <col min="4360" max="4360" width="21.140625" style="5" bestFit="1" customWidth="1"/>
    <col min="4361" max="4361" width="22" style="5" customWidth="1"/>
    <col min="4362" max="4362" width="27.85546875" style="5" customWidth="1"/>
    <col min="4363" max="4363" width="21.7109375" style="5" customWidth="1"/>
    <col min="4364" max="4364" width="23.7109375" style="5" customWidth="1"/>
    <col min="4365" max="4365" width="21.85546875" style="5" customWidth="1"/>
    <col min="4366" max="4366" width="23.7109375" style="5" customWidth="1"/>
    <col min="4367" max="4367" width="22.42578125" style="5" bestFit="1" customWidth="1"/>
    <col min="4368" max="4368" width="22.28515625" style="5" bestFit="1" customWidth="1"/>
    <col min="4369" max="4369" width="21.85546875" style="5" customWidth="1"/>
    <col min="4370" max="4370" width="14.7109375" style="5" customWidth="1"/>
    <col min="4371" max="4371" width="19.5703125" style="5" customWidth="1"/>
    <col min="4372" max="4608" width="9.140625" style="5"/>
    <col min="4609" max="4609" width="5.85546875" style="5" customWidth="1"/>
    <col min="4610" max="4610" width="135.28515625" style="5" customWidth="1"/>
    <col min="4611" max="4611" width="23.85546875" style="5" customWidth="1"/>
    <col min="4612" max="4612" width="28.85546875" style="5" bestFit="1" customWidth="1"/>
    <col min="4613" max="4613" width="23.85546875" style="5" customWidth="1"/>
    <col min="4614" max="4614" width="22" style="5" customWidth="1"/>
    <col min="4615" max="4615" width="22.5703125" style="5" customWidth="1"/>
    <col min="4616" max="4616" width="21.140625" style="5" bestFit="1" customWidth="1"/>
    <col min="4617" max="4617" width="22" style="5" customWidth="1"/>
    <col min="4618" max="4618" width="27.85546875" style="5" customWidth="1"/>
    <col min="4619" max="4619" width="21.7109375" style="5" customWidth="1"/>
    <col min="4620" max="4620" width="23.7109375" style="5" customWidth="1"/>
    <col min="4621" max="4621" width="21.85546875" style="5" customWidth="1"/>
    <col min="4622" max="4622" width="23.7109375" style="5" customWidth="1"/>
    <col min="4623" max="4623" width="22.42578125" style="5" bestFit="1" customWidth="1"/>
    <col min="4624" max="4624" width="22.28515625" style="5" bestFit="1" customWidth="1"/>
    <col min="4625" max="4625" width="21.85546875" style="5" customWidth="1"/>
    <col min="4626" max="4626" width="14.7109375" style="5" customWidth="1"/>
    <col min="4627" max="4627" width="19.5703125" style="5" customWidth="1"/>
    <col min="4628" max="4864" width="9.140625" style="5"/>
    <col min="4865" max="4865" width="5.85546875" style="5" customWidth="1"/>
    <col min="4866" max="4866" width="135.28515625" style="5" customWidth="1"/>
    <col min="4867" max="4867" width="23.85546875" style="5" customWidth="1"/>
    <col min="4868" max="4868" width="28.85546875" style="5" bestFit="1" customWidth="1"/>
    <col min="4869" max="4869" width="23.85546875" style="5" customWidth="1"/>
    <col min="4870" max="4870" width="22" style="5" customWidth="1"/>
    <col min="4871" max="4871" width="22.5703125" style="5" customWidth="1"/>
    <col min="4872" max="4872" width="21.140625" style="5" bestFit="1" customWidth="1"/>
    <col min="4873" max="4873" width="22" style="5" customWidth="1"/>
    <col min="4874" max="4874" width="27.85546875" style="5" customWidth="1"/>
    <col min="4875" max="4875" width="21.7109375" style="5" customWidth="1"/>
    <col min="4876" max="4876" width="23.7109375" style="5" customWidth="1"/>
    <col min="4877" max="4877" width="21.85546875" style="5" customWidth="1"/>
    <col min="4878" max="4878" width="23.7109375" style="5" customWidth="1"/>
    <col min="4879" max="4879" width="22.42578125" style="5" bestFit="1" customWidth="1"/>
    <col min="4880" max="4880" width="22.28515625" style="5" bestFit="1" customWidth="1"/>
    <col min="4881" max="4881" width="21.85546875" style="5" customWidth="1"/>
    <col min="4882" max="4882" width="14.7109375" style="5" customWidth="1"/>
    <col min="4883" max="4883" width="19.5703125" style="5" customWidth="1"/>
    <col min="4884" max="5120" width="9.140625" style="5"/>
    <col min="5121" max="5121" width="5.85546875" style="5" customWidth="1"/>
    <col min="5122" max="5122" width="135.28515625" style="5" customWidth="1"/>
    <col min="5123" max="5123" width="23.85546875" style="5" customWidth="1"/>
    <col min="5124" max="5124" width="28.85546875" style="5" bestFit="1" customWidth="1"/>
    <col min="5125" max="5125" width="23.85546875" style="5" customWidth="1"/>
    <col min="5126" max="5126" width="22" style="5" customWidth="1"/>
    <col min="5127" max="5127" width="22.5703125" style="5" customWidth="1"/>
    <col min="5128" max="5128" width="21.140625" style="5" bestFit="1" customWidth="1"/>
    <col min="5129" max="5129" width="22" style="5" customWidth="1"/>
    <col min="5130" max="5130" width="27.85546875" style="5" customWidth="1"/>
    <col min="5131" max="5131" width="21.7109375" style="5" customWidth="1"/>
    <col min="5132" max="5132" width="23.7109375" style="5" customWidth="1"/>
    <col min="5133" max="5133" width="21.85546875" style="5" customWidth="1"/>
    <col min="5134" max="5134" width="23.7109375" style="5" customWidth="1"/>
    <col min="5135" max="5135" width="22.42578125" style="5" bestFit="1" customWidth="1"/>
    <col min="5136" max="5136" width="22.28515625" style="5" bestFit="1" customWidth="1"/>
    <col min="5137" max="5137" width="21.85546875" style="5" customWidth="1"/>
    <col min="5138" max="5138" width="14.7109375" style="5" customWidth="1"/>
    <col min="5139" max="5139" width="19.5703125" style="5" customWidth="1"/>
    <col min="5140" max="5376" width="9.140625" style="5"/>
    <col min="5377" max="5377" width="5.85546875" style="5" customWidth="1"/>
    <col min="5378" max="5378" width="135.28515625" style="5" customWidth="1"/>
    <col min="5379" max="5379" width="23.85546875" style="5" customWidth="1"/>
    <col min="5380" max="5380" width="28.85546875" style="5" bestFit="1" customWidth="1"/>
    <col min="5381" max="5381" width="23.85546875" style="5" customWidth="1"/>
    <col min="5382" max="5382" width="22" style="5" customWidth="1"/>
    <col min="5383" max="5383" width="22.5703125" style="5" customWidth="1"/>
    <col min="5384" max="5384" width="21.140625" style="5" bestFit="1" customWidth="1"/>
    <col min="5385" max="5385" width="22" style="5" customWidth="1"/>
    <col min="5386" max="5386" width="27.85546875" style="5" customWidth="1"/>
    <col min="5387" max="5387" width="21.7109375" style="5" customWidth="1"/>
    <col min="5388" max="5388" width="23.7109375" style="5" customWidth="1"/>
    <col min="5389" max="5389" width="21.85546875" style="5" customWidth="1"/>
    <col min="5390" max="5390" width="23.7109375" style="5" customWidth="1"/>
    <col min="5391" max="5391" width="22.42578125" style="5" bestFit="1" customWidth="1"/>
    <col min="5392" max="5392" width="22.28515625" style="5" bestFit="1" customWidth="1"/>
    <col min="5393" max="5393" width="21.85546875" style="5" customWidth="1"/>
    <col min="5394" max="5394" width="14.7109375" style="5" customWidth="1"/>
    <col min="5395" max="5395" width="19.5703125" style="5" customWidth="1"/>
    <col min="5396" max="5632" width="9.140625" style="5"/>
    <col min="5633" max="5633" width="5.85546875" style="5" customWidth="1"/>
    <col min="5634" max="5634" width="135.28515625" style="5" customWidth="1"/>
    <col min="5635" max="5635" width="23.85546875" style="5" customWidth="1"/>
    <col min="5636" max="5636" width="28.85546875" style="5" bestFit="1" customWidth="1"/>
    <col min="5637" max="5637" width="23.85546875" style="5" customWidth="1"/>
    <col min="5638" max="5638" width="22" style="5" customWidth="1"/>
    <col min="5639" max="5639" width="22.5703125" style="5" customWidth="1"/>
    <col min="5640" max="5640" width="21.140625" style="5" bestFit="1" customWidth="1"/>
    <col min="5641" max="5641" width="22" style="5" customWidth="1"/>
    <col min="5642" max="5642" width="27.85546875" style="5" customWidth="1"/>
    <col min="5643" max="5643" width="21.7109375" style="5" customWidth="1"/>
    <col min="5644" max="5644" width="23.7109375" style="5" customWidth="1"/>
    <col min="5645" max="5645" width="21.85546875" style="5" customWidth="1"/>
    <col min="5646" max="5646" width="23.7109375" style="5" customWidth="1"/>
    <col min="5647" max="5647" width="22.42578125" style="5" bestFit="1" customWidth="1"/>
    <col min="5648" max="5648" width="22.28515625" style="5" bestFit="1" customWidth="1"/>
    <col min="5649" max="5649" width="21.85546875" style="5" customWidth="1"/>
    <col min="5650" max="5650" width="14.7109375" style="5" customWidth="1"/>
    <col min="5651" max="5651" width="19.5703125" style="5" customWidth="1"/>
    <col min="5652" max="5888" width="9.140625" style="5"/>
    <col min="5889" max="5889" width="5.85546875" style="5" customWidth="1"/>
    <col min="5890" max="5890" width="135.28515625" style="5" customWidth="1"/>
    <col min="5891" max="5891" width="23.85546875" style="5" customWidth="1"/>
    <col min="5892" max="5892" width="28.85546875" style="5" bestFit="1" customWidth="1"/>
    <col min="5893" max="5893" width="23.85546875" style="5" customWidth="1"/>
    <col min="5894" max="5894" width="22" style="5" customWidth="1"/>
    <col min="5895" max="5895" width="22.5703125" style="5" customWidth="1"/>
    <col min="5896" max="5896" width="21.140625" style="5" bestFit="1" customWidth="1"/>
    <col min="5897" max="5897" width="22" style="5" customWidth="1"/>
    <col min="5898" max="5898" width="27.85546875" style="5" customWidth="1"/>
    <col min="5899" max="5899" width="21.7109375" style="5" customWidth="1"/>
    <col min="5900" max="5900" width="23.7109375" style="5" customWidth="1"/>
    <col min="5901" max="5901" width="21.85546875" style="5" customWidth="1"/>
    <col min="5902" max="5902" width="23.7109375" style="5" customWidth="1"/>
    <col min="5903" max="5903" width="22.42578125" style="5" bestFit="1" customWidth="1"/>
    <col min="5904" max="5904" width="22.28515625" style="5" bestFit="1" customWidth="1"/>
    <col min="5905" max="5905" width="21.85546875" style="5" customWidth="1"/>
    <col min="5906" max="5906" width="14.7109375" style="5" customWidth="1"/>
    <col min="5907" max="5907" width="19.5703125" style="5" customWidth="1"/>
    <col min="5908" max="6144" width="9.140625" style="5"/>
    <col min="6145" max="6145" width="5.85546875" style="5" customWidth="1"/>
    <col min="6146" max="6146" width="135.28515625" style="5" customWidth="1"/>
    <col min="6147" max="6147" width="23.85546875" style="5" customWidth="1"/>
    <col min="6148" max="6148" width="28.85546875" style="5" bestFit="1" customWidth="1"/>
    <col min="6149" max="6149" width="23.85546875" style="5" customWidth="1"/>
    <col min="6150" max="6150" width="22" style="5" customWidth="1"/>
    <col min="6151" max="6151" width="22.5703125" style="5" customWidth="1"/>
    <col min="6152" max="6152" width="21.140625" style="5" bestFit="1" customWidth="1"/>
    <col min="6153" max="6153" width="22" style="5" customWidth="1"/>
    <col min="6154" max="6154" width="27.85546875" style="5" customWidth="1"/>
    <col min="6155" max="6155" width="21.7109375" style="5" customWidth="1"/>
    <col min="6156" max="6156" width="23.7109375" style="5" customWidth="1"/>
    <col min="6157" max="6157" width="21.85546875" style="5" customWidth="1"/>
    <col min="6158" max="6158" width="23.7109375" style="5" customWidth="1"/>
    <col min="6159" max="6159" width="22.42578125" style="5" bestFit="1" customWidth="1"/>
    <col min="6160" max="6160" width="22.28515625" style="5" bestFit="1" customWidth="1"/>
    <col min="6161" max="6161" width="21.85546875" style="5" customWidth="1"/>
    <col min="6162" max="6162" width="14.7109375" style="5" customWidth="1"/>
    <col min="6163" max="6163" width="19.5703125" style="5" customWidth="1"/>
    <col min="6164" max="6400" width="9.140625" style="5"/>
    <col min="6401" max="6401" width="5.85546875" style="5" customWidth="1"/>
    <col min="6402" max="6402" width="135.28515625" style="5" customWidth="1"/>
    <col min="6403" max="6403" width="23.85546875" style="5" customWidth="1"/>
    <col min="6404" max="6404" width="28.85546875" style="5" bestFit="1" customWidth="1"/>
    <col min="6405" max="6405" width="23.85546875" style="5" customWidth="1"/>
    <col min="6406" max="6406" width="22" style="5" customWidth="1"/>
    <col min="6407" max="6407" width="22.5703125" style="5" customWidth="1"/>
    <col min="6408" max="6408" width="21.140625" style="5" bestFit="1" customWidth="1"/>
    <col min="6409" max="6409" width="22" style="5" customWidth="1"/>
    <col min="6410" max="6410" width="27.85546875" style="5" customWidth="1"/>
    <col min="6411" max="6411" width="21.7109375" style="5" customWidth="1"/>
    <col min="6412" max="6412" width="23.7109375" style="5" customWidth="1"/>
    <col min="6413" max="6413" width="21.85546875" style="5" customWidth="1"/>
    <col min="6414" max="6414" width="23.7109375" style="5" customWidth="1"/>
    <col min="6415" max="6415" width="22.42578125" style="5" bestFit="1" customWidth="1"/>
    <col min="6416" max="6416" width="22.28515625" style="5" bestFit="1" customWidth="1"/>
    <col min="6417" max="6417" width="21.85546875" style="5" customWidth="1"/>
    <col min="6418" max="6418" width="14.7109375" style="5" customWidth="1"/>
    <col min="6419" max="6419" width="19.5703125" style="5" customWidth="1"/>
    <col min="6420" max="6656" width="9.140625" style="5"/>
    <col min="6657" max="6657" width="5.85546875" style="5" customWidth="1"/>
    <col min="6658" max="6658" width="135.28515625" style="5" customWidth="1"/>
    <col min="6659" max="6659" width="23.85546875" style="5" customWidth="1"/>
    <col min="6660" max="6660" width="28.85546875" style="5" bestFit="1" customWidth="1"/>
    <col min="6661" max="6661" width="23.85546875" style="5" customWidth="1"/>
    <col min="6662" max="6662" width="22" style="5" customWidth="1"/>
    <col min="6663" max="6663" width="22.5703125" style="5" customWidth="1"/>
    <col min="6664" max="6664" width="21.140625" style="5" bestFit="1" customWidth="1"/>
    <col min="6665" max="6665" width="22" style="5" customWidth="1"/>
    <col min="6666" max="6666" width="27.85546875" style="5" customWidth="1"/>
    <col min="6667" max="6667" width="21.7109375" style="5" customWidth="1"/>
    <col min="6668" max="6668" width="23.7109375" style="5" customWidth="1"/>
    <col min="6669" max="6669" width="21.85546875" style="5" customWidth="1"/>
    <col min="6670" max="6670" width="23.7109375" style="5" customWidth="1"/>
    <col min="6671" max="6671" width="22.42578125" style="5" bestFit="1" customWidth="1"/>
    <col min="6672" max="6672" width="22.28515625" style="5" bestFit="1" customWidth="1"/>
    <col min="6673" max="6673" width="21.85546875" style="5" customWidth="1"/>
    <col min="6674" max="6674" width="14.7109375" style="5" customWidth="1"/>
    <col min="6675" max="6675" width="19.5703125" style="5" customWidth="1"/>
    <col min="6676" max="6912" width="9.140625" style="5"/>
    <col min="6913" max="6913" width="5.85546875" style="5" customWidth="1"/>
    <col min="6914" max="6914" width="135.28515625" style="5" customWidth="1"/>
    <col min="6915" max="6915" width="23.85546875" style="5" customWidth="1"/>
    <col min="6916" max="6916" width="28.85546875" style="5" bestFit="1" customWidth="1"/>
    <col min="6917" max="6917" width="23.85546875" style="5" customWidth="1"/>
    <col min="6918" max="6918" width="22" style="5" customWidth="1"/>
    <col min="6919" max="6919" width="22.5703125" style="5" customWidth="1"/>
    <col min="6920" max="6920" width="21.140625" style="5" bestFit="1" customWidth="1"/>
    <col min="6921" max="6921" width="22" style="5" customWidth="1"/>
    <col min="6922" max="6922" width="27.85546875" style="5" customWidth="1"/>
    <col min="6923" max="6923" width="21.7109375" style="5" customWidth="1"/>
    <col min="6924" max="6924" width="23.7109375" style="5" customWidth="1"/>
    <col min="6925" max="6925" width="21.85546875" style="5" customWidth="1"/>
    <col min="6926" max="6926" width="23.7109375" style="5" customWidth="1"/>
    <col min="6927" max="6927" width="22.42578125" style="5" bestFit="1" customWidth="1"/>
    <col min="6928" max="6928" width="22.28515625" style="5" bestFit="1" customWidth="1"/>
    <col min="6929" max="6929" width="21.85546875" style="5" customWidth="1"/>
    <col min="6930" max="6930" width="14.7109375" style="5" customWidth="1"/>
    <col min="6931" max="6931" width="19.5703125" style="5" customWidth="1"/>
    <col min="6932" max="7168" width="9.140625" style="5"/>
    <col min="7169" max="7169" width="5.85546875" style="5" customWidth="1"/>
    <col min="7170" max="7170" width="135.28515625" style="5" customWidth="1"/>
    <col min="7171" max="7171" width="23.85546875" style="5" customWidth="1"/>
    <col min="7172" max="7172" width="28.85546875" style="5" bestFit="1" customWidth="1"/>
    <col min="7173" max="7173" width="23.85546875" style="5" customWidth="1"/>
    <col min="7174" max="7174" width="22" style="5" customWidth="1"/>
    <col min="7175" max="7175" width="22.5703125" style="5" customWidth="1"/>
    <col min="7176" max="7176" width="21.140625" style="5" bestFit="1" customWidth="1"/>
    <col min="7177" max="7177" width="22" style="5" customWidth="1"/>
    <col min="7178" max="7178" width="27.85546875" style="5" customWidth="1"/>
    <col min="7179" max="7179" width="21.7109375" style="5" customWidth="1"/>
    <col min="7180" max="7180" width="23.7109375" style="5" customWidth="1"/>
    <col min="7181" max="7181" width="21.85546875" style="5" customWidth="1"/>
    <col min="7182" max="7182" width="23.7109375" style="5" customWidth="1"/>
    <col min="7183" max="7183" width="22.42578125" style="5" bestFit="1" customWidth="1"/>
    <col min="7184" max="7184" width="22.28515625" style="5" bestFit="1" customWidth="1"/>
    <col min="7185" max="7185" width="21.85546875" style="5" customWidth="1"/>
    <col min="7186" max="7186" width="14.7109375" style="5" customWidth="1"/>
    <col min="7187" max="7187" width="19.5703125" style="5" customWidth="1"/>
    <col min="7188" max="7424" width="9.140625" style="5"/>
    <col min="7425" max="7425" width="5.85546875" style="5" customWidth="1"/>
    <col min="7426" max="7426" width="135.28515625" style="5" customWidth="1"/>
    <col min="7427" max="7427" width="23.85546875" style="5" customWidth="1"/>
    <col min="7428" max="7428" width="28.85546875" style="5" bestFit="1" customWidth="1"/>
    <col min="7429" max="7429" width="23.85546875" style="5" customWidth="1"/>
    <col min="7430" max="7430" width="22" style="5" customWidth="1"/>
    <col min="7431" max="7431" width="22.5703125" style="5" customWidth="1"/>
    <col min="7432" max="7432" width="21.140625" style="5" bestFit="1" customWidth="1"/>
    <col min="7433" max="7433" width="22" style="5" customWidth="1"/>
    <col min="7434" max="7434" width="27.85546875" style="5" customWidth="1"/>
    <col min="7435" max="7435" width="21.7109375" style="5" customWidth="1"/>
    <col min="7436" max="7436" width="23.7109375" style="5" customWidth="1"/>
    <col min="7437" max="7437" width="21.85546875" style="5" customWidth="1"/>
    <col min="7438" max="7438" width="23.7109375" style="5" customWidth="1"/>
    <col min="7439" max="7439" width="22.42578125" style="5" bestFit="1" customWidth="1"/>
    <col min="7440" max="7440" width="22.28515625" style="5" bestFit="1" customWidth="1"/>
    <col min="7441" max="7441" width="21.85546875" style="5" customWidth="1"/>
    <col min="7442" max="7442" width="14.7109375" style="5" customWidth="1"/>
    <col min="7443" max="7443" width="19.5703125" style="5" customWidth="1"/>
    <col min="7444" max="7680" width="9.140625" style="5"/>
    <col min="7681" max="7681" width="5.85546875" style="5" customWidth="1"/>
    <col min="7682" max="7682" width="135.28515625" style="5" customWidth="1"/>
    <col min="7683" max="7683" width="23.85546875" style="5" customWidth="1"/>
    <col min="7684" max="7684" width="28.85546875" style="5" bestFit="1" customWidth="1"/>
    <col min="7685" max="7685" width="23.85546875" style="5" customWidth="1"/>
    <col min="7686" max="7686" width="22" style="5" customWidth="1"/>
    <col min="7687" max="7687" width="22.5703125" style="5" customWidth="1"/>
    <col min="7688" max="7688" width="21.140625" style="5" bestFit="1" customWidth="1"/>
    <col min="7689" max="7689" width="22" style="5" customWidth="1"/>
    <col min="7690" max="7690" width="27.85546875" style="5" customWidth="1"/>
    <col min="7691" max="7691" width="21.7109375" style="5" customWidth="1"/>
    <col min="7692" max="7692" width="23.7109375" style="5" customWidth="1"/>
    <col min="7693" max="7693" width="21.85546875" style="5" customWidth="1"/>
    <col min="7694" max="7694" width="23.7109375" style="5" customWidth="1"/>
    <col min="7695" max="7695" width="22.42578125" style="5" bestFit="1" customWidth="1"/>
    <col min="7696" max="7696" width="22.28515625" style="5" bestFit="1" customWidth="1"/>
    <col min="7697" max="7697" width="21.85546875" style="5" customWidth="1"/>
    <col min="7698" max="7698" width="14.7109375" style="5" customWidth="1"/>
    <col min="7699" max="7699" width="19.5703125" style="5" customWidth="1"/>
    <col min="7700" max="7936" width="9.140625" style="5"/>
    <col min="7937" max="7937" width="5.85546875" style="5" customWidth="1"/>
    <col min="7938" max="7938" width="135.28515625" style="5" customWidth="1"/>
    <col min="7939" max="7939" width="23.85546875" style="5" customWidth="1"/>
    <col min="7940" max="7940" width="28.85546875" style="5" bestFit="1" customWidth="1"/>
    <col min="7941" max="7941" width="23.85546875" style="5" customWidth="1"/>
    <col min="7942" max="7942" width="22" style="5" customWidth="1"/>
    <col min="7943" max="7943" width="22.5703125" style="5" customWidth="1"/>
    <col min="7944" max="7944" width="21.140625" style="5" bestFit="1" customWidth="1"/>
    <col min="7945" max="7945" width="22" style="5" customWidth="1"/>
    <col min="7946" max="7946" width="27.85546875" style="5" customWidth="1"/>
    <col min="7947" max="7947" width="21.7109375" style="5" customWidth="1"/>
    <col min="7948" max="7948" width="23.7109375" style="5" customWidth="1"/>
    <col min="7949" max="7949" width="21.85546875" style="5" customWidth="1"/>
    <col min="7950" max="7950" width="23.7109375" style="5" customWidth="1"/>
    <col min="7951" max="7951" width="22.42578125" style="5" bestFit="1" customWidth="1"/>
    <col min="7952" max="7952" width="22.28515625" style="5" bestFit="1" customWidth="1"/>
    <col min="7953" max="7953" width="21.85546875" style="5" customWidth="1"/>
    <col min="7954" max="7954" width="14.7109375" style="5" customWidth="1"/>
    <col min="7955" max="7955" width="19.5703125" style="5" customWidth="1"/>
    <col min="7956" max="8192" width="9.140625" style="5"/>
    <col min="8193" max="8193" width="5.85546875" style="5" customWidth="1"/>
    <col min="8194" max="8194" width="135.28515625" style="5" customWidth="1"/>
    <col min="8195" max="8195" width="23.85546875" style="5" customWidth="1"/>
    <col min="8196" max="8196" width="28.85546875" style="5" bestFit="1" customWidth="1"/>
    <col min="8197" max="8197" width="23.85546875" style="5" customWidth="1"/>
    <col min="8198" max="8198" width="22" style="5" customWidth="1"/>
    <col min="8199" max="8199" width="22.5703125" style="5" customWidth="1"/>
    <col min="8200" max="8200" width="21.140625" style="5" bestFit="1" customWidth="1"/>
    <col min="8201" max="8201" width="22" style="5" customWidth="1"/>
    <col min="8202" max="8202" width="27.85546875" style="5" customWidth="1"/>
    <col min="8203" max="8203" width="21.7109375" style="5" customWidth="1"/>
    <col min="8204" max="8204" width="23.7109375" style="5" customWidth="1"/>
    <col min="8205" max="8205" width="21.85546875" style="5" customWidth="1"/>
    <col min="8206" max="8206" width="23.7109375" style="5" customWidth="1"/>
    <col min="8207" max="8207" width="22.42578125" style="5" bestFit="1" customWidth="1"/>
    <col min="8208" max="8208" width="22.28515625" style="5" bestFit="1" customWidth="1"/>
    <col min="8209" max="8209" width="21.85546875" style="5" customWidth="1"/>
    <col min="8210" max="8210" width="14.7109375" style="5" customWidth="1"/>
    <col min="8211" max="8211" width="19.5703125" style="5" customWidth="1"/>
    <col min="8212" max="8448" width="9.140625" style="5"/>
    <col min="8449" max="8449" width="5.85546875" style="5" customWidth="1"/>
    <col min="8450" max="8450" width="135.28515625" style="5" customWidth="1"/>
    <col min="8451" max="8451" width="23.85546875" style="5" customWidth="1"/>
    <col min="8452" max="8452" width="28.85546875" style="5" bestFit="1" customWidth="1"/>
    <col min="8453" max="8453" width="23.85546875" style="5" customWidth="1"/>
    <col min="8454" max="8454" width="22" style="5" customWidth="1"/>
    <col min="8455" max="8455" width="22.5703125" style="5" customWidth="1"/>
    <col min="8456" max="8456" width="21.140625" style="5" bestFit="1" customWidth="1"/>
    <col min="8457" max="8457" width="22" style="5" customWidth="1"/>
    <col min="8458" max="8458" width="27.85546875" style="5" customWidth="1"/>
    <col min="8459" max="8459" width="21.7109375" style="5" customWidth="1"/>
    <col min="8460" max="8460" width="23.7109375" style="5" customWidth="1"/>
    <col min="8461" max="8461" width="21.85546875" style="5" customWidth="1"/>
    <col min="8462" max="8462" width="23.7109375" style="5" customWidth="1"/>
    <col min="8463" max="8463" width="22.42578125" style="5" bestFit="1" customWidth="1"/>
    <col min="8464" max="8464" width="22.28515625" style="5" bestFit="1" customWidth="1"/>
    <col min="8465" max="8465" width="21.85546875" style="5" customWidth="1"/>
    <col min="8466" max="8466" width="14.7109375" style="5" customWidth="1"/>
    <col min="8467" max="8467" width="19.5703125" style="5" customWidth="1"/>
    <col min="8468" max="8704" width="9.140625" style="5"/>
    <col min="8705" max="8705" width="5.85546875" style="5" customWidth="1"/>
    <col min="8706" max="8706" width="135.28515625" style="5" customWidth="1"/>
    <col min="8707" max="8707" width="23.85546875" style="5" customWidth="1"/>
    <col min="8708" max="8708" width="28.85546875" style="5" bestFit="1" customWidth="1"/>
    <col min="8709" max="8709" width="23.85546875" style="5" customWidth="1"/>
    <col min="8710" max="8710" width="22" style="5" customWidth="1"/>
    <col min="8711" max="8711" width="22.5703125" style="5" customWidth="1"/>
    <col min="8712" max="8712" width="21.140625" style="5" bestFit="1" customWidth="1"/>
    <col min="8713" max="8713" width="22" style="5" customWidth="1"/>
    <col min="8714" max="8714" width="27.85546875" style="5" customWidth="1"/>
    <col min="8715" max="8715" width="21.7109375" style="5" customWidth="1"/>
    <col min="8716" max="8716" width="23.7109375" style="5" customWidth="1"/>
    <col min="8717" max="8717" width="21.85546875" style="5" customWidth="1"/>
    <col min="8718" max="8718" width="23.7109375" style="5" customWidth="1"/>
    <col min="8719" max="8719" width="22.42578125" style="5" bestFit="1" customWidth="1"/>
    <col min="8720" max="8720" width="22.28515625" style="5" bestFit="1" customWidth="1"/>
    <col min="8721" max="8721" width="21.85546875" style="5" customWidth="1"/>
    <col min="8722" max="8722" width="14.7109375" style="5" customWidth="1"/>
    <col min="8723" max="8723" width="19.5703125" style="5" customWidth="1"/>
    <col min="8724" max="8960" width="9.140625" style="5"/>
    <col min="8961" max="8961" width="5.85546875" style="5" customWidth="1"/>
    <col min="8962" max="8962" width="135.28515625" style="5" customWidth="1"/>
    <col min="8963" max="8963" width="23.85546875" style="5" customWidth="1"/>
    <col min="8964" max="8964" width="28.85546875" style="5" bestFit="1" customWidth="1"/>
    <col min="8965" max="8965" width="23.85546875" style="5" customWidth="1"/>
    <col min="8966" max="8966" width="22" style="5" customWidth="1"/>
    <col min="8967" max="8967" width="22.5703125" style="5" customWidth="1"/>
    <col min="8968" max="8968" width="21.140625" style="5" bestFit="1" customWidth="1"/>
    <col min="8969" max="8969" width="22" style="5" customWidth="1"/>
    <col min="8970" max="8970" width="27.85546875" style="5" customWidth="1"/>
    <col min="8971" max="8971" width="21.7109375" style="5" customWidth="1"/>
    <col min="8972" max="8972" width="23.7109375" style="5" customWidth="1"/>
    <col min="8973" max="8973" width="21.85546875" style="5" customWidth="1"/>
    <col min="8974" max="8974" width="23.7109375" style="5" customWidth="1"/>
    <col min="8975" max="8975" width="22.42578125" style="5" bestFit="1" customWidth="1"/>
    <col min="8976" max="8976" width="22.28515625" style="5" bestFit="1" customWidth="1"/>
    <col min="8977" max="8977" width="21.85546875" style="5" customWidth="1"/>
    <col min="8978" max="8978" width="14.7109375" style="5" customWidth="1"/>
    <col min="8979" max="8979" width="19.5703125" style="5" customWidth="1"/>
    <col min="8980" max="9216" width="9.140625" style="5"/>
    <col min="9217" max="9217" width="5.85546875" style="5" customWidth="1"/>
    <col min="9218" max="9218" width="135.28515625" style="5" customWidth="1"/>
    <col min="9219" max="9219" width="23.85546875" style="5" customWidth="1"/>
    <col min="9220" max="9220" width="28.85546875" style="5" bestFit="1" customWidth="1"/>
    <col min="9221" max="9221" width="23.85546875" style="5" customWidth="1"/>
    <col min="9222" max="9222" width="22" style="5" customWidth="1"/>
    <col min="9223" max="9223" width="22.5703125" style="5" customWidth="1"/>
    <col min="9224" max="9224" width="21.140625" style="5" bestFit="1" customWidth="1"/>
    <col min="9225" max="9225" width="22" style="5" customWidth="1"/>
    <col min="9226" max="9226" width="27.85546875" style="5" customWidth="1"/>
    <col min="9227" max="9227" width="21.7109375" style="5" customWidth="1"/>
    <col min="9228" max="9228" width="23.7109375" style="5" customWidth="1"/>
    <col min="9229" max="9229" width="21.85546875" style="5" customWidth="1"/>
    <col min="9230" max="9230" width="23.7109375" style="5" customWidth="1"/>
    <col min="9231" max="9231" width="22.42578125" style="5" bestFit="1" customWidth="1"/>
    <col min="9232" max="9232" width="22.28515625" style="5" bestFit="1" customWidth="1"/>
    <col min="9233" max="9233" width="21.85546875" style="5" customWidth="1"/>
    <col min="9234" max="9234" width="14.7109375" style="5" customWidth="1"/>
    <col min="9235" max="9235" width="19.5703125" style="5" customWidth="1"/>
    <col min="9236" max="9472" width="9.140625" style="5"/>
    <col min="9473" max="9473" width="5.85546875" style="5" customWidth="1"/>
    <col min="9474" max="9474" width="135.28515625" style="5" customWidth="1"/>
    <col min="9475" max="9475" width="23.85546875" style="5" customWidth="1"/>
    <col min="9476" max="9476" width="28.85546875" style="5" bestFit="1" customWidth="1"/>
    <col min="9477" max="9477" width="23.85546875" style="5" customWidth="1"/>
    <col min="9478" max="9478" width="22" style="5" customWidth="1"/>
    <col min="9479" max="9479" width="22.5703125" style="5" customWidth="1"/>
    <col min="9480" max="9480" width="21.140625" style="5" bestFit="1" customWidth="1"/>
    <col min="9481" max="9481" width="22" style="5" customWidth="1"/>
    <col min="9482" max="9482" width="27.85546875" style="5" customWidth="1"/>
    <col min="9483" max="9483" width="21.7109375" style="5" customWidth="1"/>
    <col min="9484" max="9484" width="23.7109375" style="5" customWidth="1"/>
    <col min="9485" max="9485" width="21.85546875" style="5" customWidth="1"/>
    <col min="9486" max="9486" width="23.7109375" style="5" customWidth="1"/>
    <col min="9487" max="9487" width="22.42578125" style="5" bestFit="1" customWidth="1"/>
    <col min="9488" max="9488" width="22.28515625" style="5" bestFit="1" customWidth="1"/>
    <col min="9489" max="9489" width="21.85546875" style="5" customWidth="1"/>
    <col min="9490" max="9490" width="14.7109375" style="5" customWidth="1"/>
    <col min="9491" max="9491" width="19.5703125" style="5" customWidth="1"/>
    <col min="9492" max="9728" width="9.140625" style="5"/>
    <col min="9729" max="9729" width="5.85546875" style="5" customWidth="1"/>
    <col min="9730" max="9730" width="135.28515625" style="5" customWidth="1"/>
    <col min="9731" max="9731" width="23.85546875" style="5" customWidth="1"/>
    <col min="9732" max="9732" width="28.85546875" style="5" bestFit="1" customWidth="1"/>
    <col min="9733" max="9733" width="23.85546875" style="5" customWidth="1"/>
    <col min="9734" max="9734" width="22" style="5" customWidth="1"/>
    <col min="9735" max="9735" width="22.5703125" style="5" customWidth="1"/>
    <col min="9736" max="9736" width="21.140625" style="5" bestFit="1" customWidth="1"/>
    <col min="9737" max="9737" width="22" style="5" customWidth="1"/>
    <col min="9738" max="9738" width="27.85546875" style="5" customWidth="1"/>
    <col min="9739" max="9739" width="21.7109375" style="5" customWidth="1"/>
    <col min="9740" max="9740" width="23.7109375" style="5" customWidth="1"/>
    <col min="9741" max="9741" width="21.85546875" style="5" customWidth="1"/>
    <col min="9742" max="9742" width="23.7109375" style="5" customWidth="1"/>
    <col min="9743" max="9743" width="22.42578125" style="5" bestFit="1" customWidth="1"/>
    <col min="9744" max="9744" width="22.28515625" style="5" bestFit="1" customWidth="1"/>
    <col min="9745" max="9745" width="21.85546875" style="5" customWidth="1"/>
    <col min="9746" max="9746" width="14.7109375" style="5" customWidth="1"/>
    <col min="9747" max="9747" width="19.5703125" style="5" customWidth="1"/>
    <col min="9748" max="9984" width="9.140625" style="5"/>
    <col min="9985" max="9985" width="5.85546875" style="5" customWidth="1"/>
    <col min="9986" max="9986" width="135.28515625" style="5" customWidth="1"/>
    <col min="9987" max="9987" width="23.85546875" style="5" customWidth="1"/>
    <col min="9988" max="9988" width="28.85546875" style="5" bestFit="1" customWidth="1"/>
    <col min="9989" max="9989" width="23.85546875" style="5" customWidth="1"/>
    <col min="9990" max="9990" width="22" style="5" customWidth="1"/>
    <col min="9991" max="9991" width="22.5703125" style="5" customWidth="1"/>
    <col min="9992" max="9992" width="21.140625" style="5" bestFit="1" customWidth="1"/>
    <col min="9993" max="9993" width="22" style="5" customWidth="1"/>
    <col min="9994" max="9994" width="27.85546875" style="5" customWidth="1"/>
    <col min="9995" max="9995" width="21.7109375" style="5" customWidth="1"/>
    <col min="9996" max="9996" width="23.7109375" style="5" customWidth="1"/>
    <col min="9997" max="9997" width="21.85546875" style="5" customWidth="1"/>
    <col min="9998" max="9998" width="23.7109375" style="5" customWidth="1"/>
    <col min="9999" max="9999" width="22.42578125" style="5" bestFit="1" customWidth="1"/>
    <col min="10000" max="10000" width="22.28515625" style="5" bestFit="1" customWidth="1"/>
    <col min="10001" max="10001" width="21.85546875" style="5" customWidth="1"/>
    <col min="10002" max="10002" width="14.7109375" style="5" customWidth="1"/>
    <col min="10003" max="10003" width="19.5703125" style="5" customWidth="1"/>
    <col min="10004" max="10240" width="9.140625" style="5"/>
    <col min="10241" max="10241" width="5.85546875" style="5" customWidth="1"/>
    <col min="10242" max="10242" width="135.28515625" style="5" customWidth="1"/>
    <col min="10243" max="10243" width="23.85546875" style="5" customWidth="1"/>
    <col min="10244" max="10244" width="28.85546875" style="5" bestFit="1" customWidth="1"/>
    <col min="10245" max="10245" width="23.85546875" style="5" customWidth="1"/>
    <col min="10246" max="10246" width="22" style="5" customWidth="1"/>
    <col min="10247" max="10247" width="22.5703125" style="5" customWidth="1"/>
    <col min="10248" max="10248" width="21.140625" style="5" bestFit="1" customWidth="1"/>
    <col min="10249" max="10249" width="22" style="5" customWidth="1"/>
    <col min="10250" max="10250" width="27.85546875" style="5" customWidth="1"/>
    <col min="10251" max="10251" width="21.7109375" style="5" customWidth="1"/>
    <col min="10252" max="10252" width="23.7109375" style="5" customWidth="1"/>
    <col min="10253" max="10253" width="21.85546875" style="5" customWidth="1"/>
    <col min="10254" max="10254" width="23.7109375" style="5" customWidth="1"/>
    <col min="10255" max="10255" width="22.42578125" style="5" bestFit="1" customWidth="1"/>
    <col min="10256" max="10256" width="22.28515625" style="5" bestFit="1" customWidth="1"/>
    <col min="10257" max="10257" width="21.85546875" style="5" customWidth="1"/>
    <col min="10258" max="10258" width="14.7109375" style="5" customWidth="1"/>
    <col min="10259" max="10259" width="19.5703125" style="5" customWidth="1"/>
    <col min="10260" max="10496" width="9.140625" style="5"/>
    <col min="10497" max="10497" width="5.85546875" style="5" customWidth="1"/>
    <col min="10498" max="10498" width="135.28515625" style="5" customWidth="1"/>
    <col min="10499" max="10499" width="23.85546875" style="5" customWidth="1"/>
    <col min="10500" max="10500" width="28.85546875" style="5" bestFit="1" customWidth="1"/>
    <col min="10501" max="10501" width="23.85546875" style="5" customWidth="1"/>
    <col min="10502" max="10502" width="22" style="5" customWidth="1"/>
    <col min="10503" max="10503" width="22.5703125" style="5" customWidth="1"/>
    <col min="10504" max="10504" width="21.140625" style="5" bestFit="1" customWidth="1"/>
    <col min="10505" max="10505" width="22" style="5" customWidth="1"/>
    <col min="10506" max="10506" width="27.85546875" style="5" customWidth="1"/>
    <col min="10507" max="10507" width="21.7109375" style="5" customWidth="1"/>
    <col min="10508" max="10508" width="23.7109375" style="5" customWidth="1"/>
    <col min="10509" max="10509" width="21.85546875" style="5" customWidth="1"/>
    <col min="10510" max="10510" width="23.7109375" style="5" customWidth="1"/>
    <col min="10511" max="10511" width="22.42578125" style="5" bestFit="1" customWidth="1"/>
    <col min="10512" max="10512" width="22.28515625" style="5" bestFit="1" customWidth="1"/>
    <col min="10513" max="10513" width="21.85546875" style="5" customWidth="1"/>
    <col min="10514" max="10514" width="14.7109375" style="5" customWidth="1"/>
    <col min="10515" max="10515" width="19.5703125" style="5" customWidth="1"/>
    <col min="10516" max="10752" width="9.140625" style="5"/>
    <col min="10753" max="10753" width="5.85546875" style="5" customWidth="1"/>
    <col min="10754" max="10754" width="135.28515625" style="5" customWidth="1"/>
    <col min="10755" max="10755" width="23.85546875" style="5" customWidth="1"/>
    <col min="10756" max="10756" width="28.85546875" style="5" bestFit="1" customWidth="1"/>
    <col min="10757" max="10757" width="23.85546875" style="5" customWidth="1"/>
    <col min="10758" max="10758" width="22" style="5" customWidth="1"/>
    <col min="10759" max="10759" width="22.5703125" style="5" customWidth="1"/>
    <col min="10760" max="10760" width="21.140625" style="5" bestFit="1" customWidth="1"/>
    <col min="10761" max="10761" width="22" style="5" customWidth="1"/>
    <col min="10762" max="10762" width="27.85546875" style="5" customWidth="1"/>
    <col min="10763" max="10763" width="21.7109375" style="5" customWidth="1"/>
    <col min="10764" max="10764" width="23.7109375" style="5" customWidth="1"/>
    <col min="10765" max="10765" width="21.85546875" style="5" customWidth="1"/>
    <col min="10766" max="10766" width="23.7109375" style="5" customWidth="1"/>
    <col min="10767" max="10767" width="22.42578125" style="5" bestFit="1" customWidth="1"/>
    <col min="10768" max="10768" width="22.28515625" style="5" bestFit="1" customWidth="1"/>
    <col min="10769" max="10769" width="21.85546875" style="5" customWidth="1"/>
    <col min="10770" max="10770" width="14.7109375" style="5" customWidth="1"/>
    <col min="10771" max="10771" width="19.5703125" style="5" customWidth="1"/>
    <col min="10772" max="11008" width="9.140625" style="5"/>
    <col min="11009" max="11009" width="5.85546875" style="5" customWidth="1"/>
    <col min="11010" max="11010" width="135.28515625" style="5" customWidth="1"/>
    <col min="11011" max="11011" width="23.85546875" style="5" customWidth="1"/>
    <col min="11012" max="11012" width="28.85546875" style="5" bestFit="1" customWidth="1"/>
    <col min="11013" max="11013" width="23.85546875" style="5" customWidth="1"/>
    <col min="11014" max="11014" width="22" style="5" customWidth="1"/>
    <col min="11015" max="11015" width="22.5703125" style="5" customWidth="1"/>
    <col min="11016" max="11016" width="21.140625" style="5" bestFit="1" customWidth="1"/>
    <col min="11017" max="11017" width="22" style="5" customWidth="1"/>
    <col min="11018" max="11018" width="27.85546875" style="5" customWidth="1"/>
    <col min="11019" max="11019" width="21.7109375" style="5" customWidth="1"/>
    <col min="11020" max="11020" width="23.7109375" style="5" customWidth="1"/>
    <col min="11021" max="11021" width="21.85546875" style="5" customWidth="1"/>
    <col min="11022" max="11022" width="23.7109375" style="5" customWidth="1"/>
    <col min="11023" max="11023" width="22.42578125" style="5" bestFit="1" customWidth="1"/>
    <col min="11024" max="11024" width="22.28515625" style="5" bestFit="1" customWidth="1"/>
    <col min="11025" max="11025" width="21.85546875" style="5" customWidth="1"/>
    <col min="11026" max="11026" width="14.7109375" style="5" customWidth="1"/>
    <col min="11027" max="11027" width="19.5703125" style="5" customWidth="1"/>
    <col min="11028" max="11264" width="9.140625" style="5"/>
    <col min="11265" max="11265" width="5.85546875" style="5" customWidth="1"/>
    <col min="11266" max="11266" width="135.28515625" style="5" customWidth="1"/>
    <col min="11267" max="11267" width="23.85546875" style="5" customWidth="1"/>
    <col min="11268" max="11268" width="28.85546875" style="5" bestFit="1" customWidth="1"/>
    <col min="11269" max="11269" width="23.85546875" style="5" customWidth="1"/>
    <col min="11270" max="11270" width="22" style="5" customWidth="1"/>
    <col min="11271" max="11271" width="22.5703125" style="5" customWidth="1"/>
    <col min="11272" max="11272" width="21.140625" style="5" bestFit="1" customWidth="1"/>
    <col min="11273" max="11273" width="22" style="5" customWidth="1"/>
    <col min="11274" max="11274" width="27.85546875" style="5" customWidth="1"/>
    <col min="11275" max="11275" width="21.7109375" style="5" customWidth="1"/>
    <col min="11276" max="11276" width="23.7109375" style="5" customWidth="1"/>
    <col min="11277" max="11277" width="21.85546875" style="5" customWidth="1"/>
    <col min="11278" max="11278" width="23.7109375" style="5" customWidth="1"/>
    <col min="11279" max="11279" width="22.42578125" style="5" bestFit="1" customWidth="1"/>
    <col min="11280" max="11280" width="22.28515625" style="5" bestFit="1" customWidth="1"/>
    <col min="11281" max="11281" width="21.85546875" style="5" customWidth="1"/>
    <col min="11282" max="11282" width="14.7109375" style="5" customWidth="1"/>
    <col min="11283" max="11283" width="19.5703125" style="5" customWidth="1"/>
    <col min="11284" max="11520" width="9.140625" style="5"/>
    <col min="11521" max="11521" width="5.85546875" style="5" customWidth="1"/>
    <col min="11522" max="11522" width="135.28515625" style="5" customWidth="1"/>
    <col min="11523" max="11523" width="23.85546875" style="5" customWidth="1"/>
    <col min="11524" max="11524" width="28.85546875" style="5" bestFit="1" customWidth="1"/>
    <col min="11525" max="11525" width="23.85546875" style="5" customWidth="1"/>
    <col min="11526" max="11526" width="22" style="5" customWidth="1"/>
    <col min="11527" max="11527" width="22.5703125" style="5" customWidth="1"/>
    <col min="11528" max="11528" width="21.140625" style="5" bestFit="1" customWidth="1"/>
    <col min="11529" max="11529" width="22" style="5" customWidth="1"/>
    <col min="11530" max="11530" width="27.85546875" style="5" customWidth="1"/>
    <col min="11531" max="11531" width="21.7109375" style="5" customWidth="1"/>
    <col min="11532" max="11532" width="23.7109375" style="5" customWidth="1"/>
    <col min="11533" max="11533" width="21.85546875" style="5" customWidth="1"/>
    <col min="11534" max="11534" width="23.7109375" style="5" customWidth="1"/>
    <col min="11535" max="11535" width="22.42578125" style="5" bestFit="1" customWidth="1"/>
    <col min="11536" max="11536" width="22.28515625" style="5" bestFit="1" customWidth="1"/>
    <col min="11537" max="11537" width="21.85546875" style="5" customWidth="1"/>
    <col min="11538" max="11538" width="14.7109375" style="5" customWidth="1"/>
    <col min="11539" max="11539" width="19.5703125" style="5" customWidth="1"/>
    <col min="11540" max="11776" width="9.140625" style="5"/>
    <col min="11777" max="11777" width="5.85546875" style="5" customWidth="1"/>
    <col min="11778" max="11778" width="135.28515625" style="5" customWidth="1"/>
    <col min="11779" max="11779" width="23.85546875" style="5" customWidth="1"/>
    <col min="11780" max="11780" width="28.85546875" style="5" bestFit="1" customWidth="1"/>
    <col min="11781" max="11781" width="23.85546875" style="5" customWidth="1"/>
    <col min="11782" max="11782" width="22" style="5" customWidth="1"/>
    <col min="11783" max="11783" width="22.5703125" style="5" customWidth="1"/>
    <col min="11784" max="11784" width="21.140625" style="5" bestFit="1" customWidth="1"/>
    <col min="11785" max="11785" width="22" style="5" customWidth="1"/>
    <col min="11786" max="11786" width="27.85546875" style="5" customWidth="1"/>
    <col min="11787" max="11787" width="21.7109375" style="5" customWidth="1"/>
    <col min="11788" max="11788" width="23.7109375" style="5" customWidth="1"/>
    <col min="11789" max="11789" width="21.85546875" style="5" customWidth="1"/>
    <col min="11790" max="11790" width="23.7109375" style="5" customWidth="1"/>
    <col min="11791" max="11791" width="22.42578125" style="5" bestFit="1" customWidth="1"/>
    <col min="11792" max="11792" width="22.28515625" style="5" bestFit="1" customWidth="1"/>
    <col min="11793" max="11793" width="21.85546875" style="5" customWidth="1"/>
    <col min="11794" max="11794" width="14.7109375" style="5" customWidth="1"/>
    <col min="11795" max="11795" width="19.5703125" style="5" customWidth="1"/>
    <col min="11796" max="12032" width="9.140625" style="5"/>
    <col min="12033" max="12033" width="5.85546875" style="5" customWidth="1"/>
    <col min="12034" max="12034" width="135.28515625" style="5" customWidth="1"/>
    <col min="12035" max="12035" width="23.85546875" style="5" customWidth="1"/>
    <col min="12036" max="12036" width="28.85546875" style="5" bestFit="1" customWidth="1"/>
    <col min="12037" max="12037" width="23.85546875" style="5" customWidth="1"/>
    <col min="12038" max="12038" width="22" style="5" customWidth="1"/>
    <col min="12039" max="12039" width="22.5703125" style="5" customWidth="1"/>
    <col min="12040" max="12040" width="21.140625" style="5" bestFit="1" customWidth="1"/>
    <col min="12041" max="12041" width="22" style="5" customWidth="1"/>
    <col min="12042" max="12042" width="27.85546875" style="5" customWidth="1"/>
    <col min="12043" max="12043" width="21.7109375" style="5" customWidth="1"/>
    <col min="12044" max="12044" width="23.7109375" style="5" customWidth="1"/>
    <col min="12045" max="12045" width="21.85546875" style="5" customWidth="1"/>
    <col min="12046" max="12046" width="23.7109375" style="5" customWidth="1"/>
    <col min="12047" max="12047" width="22.42578125" style="5" bestFit="1" customWidth="1"/>
    <col min="12048" max="12048" width="22.28515625" style="5" bestFit="1" customWidth="1"/>
    <col min="12049" max="12049" width="21.85546875" style="5" customWidth="1"/>
    <col min="12050" max="12050" width="14.7109375" style="5" customWidth="1"/>
    <col min="12051" max="12051" width="19.5703125" style="5" customWidth="1"/>
    <col min="12052" max="12288" width="9.140625" style="5"/>
    <col min="12289" max="12289" width="5.85546875" style="5" customWidth="1"/>
    <col min="12290" max="12290" width="135.28515625" style="5" customWidth="1"/>
    <col min="12291" max="12291" width="23.85546875" style="5" customWidth="1"/>
    <col min="12292" max="12292" width="28.85546875" style="5" bestFit="1" customWidth="1"/>
    <col min="12293" max="12293" width="23.85546875" style="5" customWidth="1"/>
    <col min="12294" max="12294" width="22" style="5" customWidth="1"/>
    <col min="12295" max="12295" width="22.5703125" style="5" customWidth="1"/>
    <col min="12296" max="12296" width="21.140625" style="5" bestFit="1" customWidth="1"/>
    <col min="12297" max="12297" width="22" style="5" customWidth="1"/>
    <col min="12298" max="12298" width="27.85546875" style="5" customWidth="1"/>
    <col min="12299" max="12299" width="21.7109375" style="5" customWidth="1"/>
    <col min="12300" max="12300" width="23.7109375" style="5" customWidth="1"/>
    <col min="12301" max="12301" width="21.85546875" style="5" customWidth="1"/>
    <col min="12302" max="12302" width="23.7109375" style="5" customWidth="1"/>
    <col min="12303" max="12303" width="22.42578125" style="5" bestFit="1" customWidth="1"/>
    <col min="12304" max="12304" width="22.28515625" style="5" bestFit="1" customWidth="1"/>
    <col min="12305" max="12305" width="21.85546875" style="5" customWidth="1"/>
    <col min="12306" max="12306" width="14.7109375" style="5" customWidth="1"/>
    <col min="12307" max="12307" width="19.5703125" style="5" customWidth="1"/>
    <col min="12308" max="12544" width="9.140625" style="5"/>
    <col min="12545" max="12545" width="5.85546875" style="5" customWidth="1"/>
    <col min="12546" max="12546" width="135.28515625" style="5" customWidth="1"/>
    <col min="12547" max="12547" width="23.85546875" style="5" customWidth="1"/>
    <col min="12548" max="12548" width="28.85546875" style="5" bestFit="1" customWidth="1"/>
    <col min="12549" max="12549" width="23.85546875" style="5" customWidth="1"/>
    <col min="12550" max="12550" width="22" style="5" customWidth="1"/>
    <col min="12551" max="12551" width="22.5703125" style="5" customWidth="1"/>
    <col min="12552" max="12552" width="21.140625" style="5" bestFit="1" customWidth="1"/>
    <col min="12553" max="12553" width="22" style="5" customWidth="1"/>
    <col min="12554" max="12554" width="27.85546875" style="5" customWidth="1"/>
    <col min="12555" max="12555" width="21.7109375" style="5" customWidth="1"/>
    <col min="12556" max="12556" width="23.7109375" style="5" customWidth="1"/>
    <col min="12557" max="12557" width="21.85546875" style="5" customWidth="1"/>
    <col min="12558" max="12558" width="23.7109375" style="5" customWidth="1"/>
    <col min="12559" max="12559" width="22.42578125" style="5" bestFit="1" customWidth="1"/>
    <col min="12560" max="12560" width="22.28515625" style="5" bestFit="1" customWidth="1"/>
    <col min="12561" max="12561" width="21.85546875" style="5" customWidth="1"/>
    <col min="12562" max="12562" width="14.7109375" style="5" customWidth="1"/>
    <col min="12563" max="12563" width="19.5703125" style="5" customWidth="1"/>
    <col min="12564" max="12800" width="9.140625" style="5"/>
    <col min="12801" max="12801" width="5.85546875" style="5" customWidth="1"/>
    <col min="12802" max="12802" width="135.28515625" style="5" customWidth="1"/>
    <col min="12803" max="12803" width="23.85546875" style="5" customWidth="1"/>
    <col min="12804" max="12804" width="28.85546875" style="5" bestFit="1" customWidth="1"/>
    <col min="12805" max="12805" width="23.85546875" style="5" customWidth="1"/>
    <col min="12806" max="12806" width="22" style="5" customWidth="1"/>
    <col min="12807" max="12807" width="22.5703125" style="5" customWidth="1"/>
    <col min="12808" max="12808" width="21.140625" style="5" bestFit="1" customWidth="1"/>
    <col min="12809" max="12809" width="22" style="5" customWidth="1"/>
    <col min="12810" max="12810" width="27.85546875" style="5" customWidth="1"/>
    <col min="12811" max="12811" width="21.7109375" style="5" customWidth="1"/>
    <col min="12812" max="12812" width="23.7109375" style="5" customWidth="1"/>
    <col min="12813" max="12813" width="21.85546875" style="5" customWidth="1"/>
    <col min="12814" max="12814" width="23.7109375" style="5" customWidth="1"/>
    <col min="12815" max="12815" width="22.42578125" style="5" bestFit="1" customWidth="1"/>
    <col min="12816" max="12816" width="22.28515625" style="5" bestFit="1" customWidth="1"/>
    <col min="12817" max="12817" width="21.85546875" style="5" customWidth="1"/>
    <col min="12818" max="12818" width="14.7109375" style="5" customWidth="1"/>
    <col min="12819" max="12819" width="19.5703125" style="5" customWidth="1"/>
    <col min="12820" max="13056" width="9.140625" style="5"/>
    <col min="13057" max="13057" width="5.85546875" style="5" customWidth="1"/>
    <col min="13058" max="13058" width="135.28515625" style="5" customWidth="1"/>
    <col min="13059" max="13059" width="23.85546875" style="5" customWidth="1"/>
    <col min="13060" max="13060" width="28.85546875" style="5" bestFit="1" customWidth="1"/>
    <col min="13061" max="13061" width="23.85546875" style="5" customWidth="1"/>
    <col min="13062" max="13062" width="22" style="5" customWidth="1"/>
    <col min="13063" max="13063" width="22.5703125" style="5" customWidth="1"/>
    <col min="13064" max="13064" width="21.140625" style="5" bestFit="1" customWidth="1"/>
    <col min="13065" max="13065" width="22" style="5" customWidth="1"/>
    <col min="13066" max="13066" width="27.85546875" style="5" customWidth="1"/>
    <col min="13067" max="13067" width="21.7109375" style="5" customWidth="1"/>
    <col min="13068" max="13068" width="23.7109375" style="5" customWidth="1"/>
    <col min="13069" max="13069" width="21.85546875" style="5" customWidth="1"/>
    <col min="13070" max="13070" width="23.7109375" style="5" customWidth="1"/>
    <col min="13071" max="13071" width="22.42578125" style="5" bestFit="1" customWidth="1"/>
    <col min="13072" max="13072" width="22.28515625" style="5" bestFit="1" customWidth="1"/>
    <col min="13073" max="13073" width="21.85546875" style="5" customWidth="1"/>
    <col min="13074" max="13074" width="14.7109375" style="5" customWidth="1"/>
    <col min="13075" max="13075" width="19.5703125" style="5" customWidth="1"/>
    <col min="13076" max="13312" width="9.140625" style="5"/>
    <col min="13313" max="13313" width="5.85546875" style="5" customWidth="1"/>
    <col min="13314" max="13314" width="135.28515625" style="5" customWidth="1"/>
    <col min="13315" max="13315" width="23.85546875" style="5" customWidth="1"/>
    <col min="13316" max="13316" width="28.85546875" style="5" bestFit="1" customWidth="1"/>
    <col min="13317" max="13317" width="23.85546875" style="5" customWidth="1"/>
    <col min="13318" max="13318" width="22" style="5" customWidth="1"/>
    <col min="13319" max="13319" width="22.5703125" style="5" customWidth="1"/>
    <col min="13320" max="13320" width="21.140625" style="5" bestFit="1" customWidth="1"/>
    <col min="13321" max="13321" width="22" style="5" customWidth="1"/>
    <col min="13322" max="13322" width="27.85546875" style="5" customWidth="1"/>
    <col min="13323" max="13323" width="21.7109375" style="5" customWidth="1"/>
    <col min="13324" max="13324" width="23.7109375" style="5" customWidth="1"/>
    <col min="13325" max="13325" width="21.85546875" style="5" customWidth="1"/>
    <col min="13326" max="13326" width="23.7109375" style="5" customWidth="1"/>
    <col min="13327" max="13327" width="22.42578125" style="5" bestFit="1" customWidth="1"/>
    <col min="13328" max="13328" width="22.28515625" style="5" bestFit="1" customWidth="1"/>
    <col min="13329" max="13329" width="21.85546875" style="5" customWidth="1"/>
    <col min="13330" max="13330" width="14.7109375" style="5" customWidth="1"/>
    <col min="13331" max="13331" width="19.5703125" style="5" customWidth="1"/>
    <col min="13332" max="13568" width="9.140625" style="5"/>
    <col min="13569" max="13569" width="5.85546875" style="5" customWidth="1"/>
    <col min="13570" max="13570" width="135.28515625" style="5" customWidth="1"/>
    <col min="13571" max="13571" width="23.85546875" style="5" customWidth="1"/>
    <col min="13572" max="13572" width="28.85546875" style="5" bestFit="1" customWidth="1"/>
    <col min="13573" max="13573" width="23.85546875" style="5" customWidth="1"/>
    <col min="13574" max="13574" width="22" style="5" customWidth="1"/>
    <col min="13575" max="13575" width="22.5703125" style="5" customWidth="1"/>
    <col min="13576" max="13576" width="21.140625" style="5" bestFit="1" customWidth="1"/>
    <col min="13577" max="13577" width="22" style="5" customWidth="1"/>
    <col min="13578" max="13578" width="27.85546875" style="5" customWidth="1"/>
    <col min="13579" max="13579" width="21.7109375" style="5" customWidth="1"/>
    <col min="13580" max="13580" width="23.7109375" style="5" customWidth="1"/>
    <col min="13581" max="13581" width="21.85546875" style="5" customWidth="1"/>
    <col min="13582" max="13582" width="23.7109375" style="5" customWidth="1"/>
    <col min="13583" max="13583" width="22.42578125" style="5" bestFit="1" customWidth="1"/>
    <col min="13584" max="13584" width="22.28515625" style="5" bestFit="1" customWidth="1"/>
    <col min="13585" max="13585" width="21.85546875" style="5" customWidth="1"/>
    <col min="13586" max="13586" width="14.7109375" style="5" customWidth="1"/>
    <col min="13587" max="13587" width="19.5703125" style="5" customWidth="1"/>
    <col min="13588" max="13824" width="9.140625" style="5"/>
    <col min="13825" max="13825" width="5.85546875" style="5" customWidth="1"/>
    <col min="13826" max="13826" width="135.28515625" style="5" customWidth="1"/>
    <col min="13827" max="13827" width="23.85546875" style="5" customWidth="1"/>
    <col min="13828" max="13828" width="28.85546875" style="5" bestFit="1" customWidth="1"/>
    <col min="13829" max="13829" width="23.85546875" style="5" customWidth="1"/>
    <col min="13830" max="13830" width="22" style="5" customWidth="1"/>
    <col min="13831" max="13831" width="22.5703125" style="5" customWidth="1"/>
    <col min="13832" max="13832" width="21.140625" style="5" bestFit="1" customWidth="1"/>
    <col min="13833" max="13833" width="22" style="5" customWidth="1"/>
    <col min="13834" max="13834" width="27.85546875" style="5" customWidth="1"/>
    <col min="13835" max="13835" width="21.7109375" style="5" customWidth="1"/>
    <col min="13836" max="13836" width="23.7109375" style="5" customWidth="1"/>
    <col min="13837" max="13837" width="21.85546875" style="5" customWidth="1"/>
    <col min="13838" max="13838" width="23.7109375" style="5" customWidth="1"/>
    <col min="13839" max="13839" width="22.42578125" style="5" bestFit="1" customWidth="1"/>
    <col min="13840" max="13840" width="22.28515625" style="5" bestFit="1" customWidth="1"/>
    <col min="13841" max="13841" width="21.85546875" style="5" customWidth="1"/>
    <col min="13842" max="13842" width="14.7109375" style="5" customWidth="1"/>
    <col min="13843" max="13843" width="19.5703125" style="5" customWidth="1"/>
    <col min="13844" max="14080" width="9.140625" style="5"/>
    <col min="14081" max="14081" width="5.85546875" style="5" customWidth="1"/>
    <col min="14082" max="14082" width="135.28515625" style="5" customWidth="1"/>
    <col min="14083" max="14083" width="23.85546875" style="5" customWidth="1"/>
    <col min="14084" max="14084" width="28.85546875" style="5" bestFit="1" customWidth="1"/>
    <col min="14085" max="14085" width="23.85546875" style="5" customWidth="1"/>
    <col min="14086" max="14086" width="22" style="5" customWidth="1"/>
    <col min="14087" max="14087" width="22.5703125" style="5" customWidth="1"/>
    <col min="14088" max="14088" width="21.140625" style="5" bestFit="1" customWidth="1"/>
    <col min="14089" max="14089" width="22" style="5" customWidth="1"/>
    <col min="14090" max="14090" width="27.85546875" style="5" customWidth="1"/>
    <col min="14091" max="14091" width="21.7109375" style="5" customWidth="1"/>
    <col min="14092" max="14092" width="23.7109375" style="5" customWidth="1"/>
    <col min="14093" max="14093" width="21.85546875" style="5" customWidth="1"/>
    <col min="14094" max="14094" width="23.7109375" style="5" customWidth="1"/>
    <col min="14095" max="14095" width="22.42578125" style="5" bestFit="1" customWidth="1"/>
    <col min="14096" max="14096" width="22.28515625" style="5" bestFit="1" customWidth="1"/>
    <col min="14097" max="14097" width="21.85546875" style="5" customWidth="1"/>
    <col min="14098" max="14098" width="14.7109375" style="5" customWidth="1"/>
    <col min="14099" max="14099" width="19.5703125" style="5" customWidth="1"/>
    <col min="14100" max="14336" width="9.140625" style="5"/>
    <col min="14337" max="14337" width="5.85546875" style="5" customWidth="1"/>
    <col min="14338" max="14338" width="135.28515625" style="5" customWidth="1"/>
    <col min="14339" max="14339" width="23.85546875" style="5" customWidth="1"/>
    <col min="14340" max="14340" width="28.85546875" style="5" bestFit="1" customWidth="1"/>
    <col min="14341" max="14341" width="23.85546875" style="5" customWidth="1"/>
    <col min="14342" max="14342" width="22" style="5" customWidth="1"/>
    <col min="14343" max="14343" width="22.5703125" style="5" customWidth="1"/>
    <col min="14344" max="14344" width="21.140625" style="5" bestFit="1" customWidth="1"/>
    <col min="14345" max="14345" width="22" style="5" customWidth="1"/>
    <col min="14346" max="14346" width="27.85546875" style="5" customWidth="1"/>
    <col min="14347" max="14347" width="21.7109375" style="5" customWidth="1"/>
    <col min="14348" max="14348" width="23.7109375" style="5" customWidth="1"/>
    <col min="14349" max="14349" width="21.85546875" style="5" customWidth="1"/>
    <col min="14350" max="14350" width="23.7109375" style="5" customWidth="1"/>
    <col min="14351" max="14351" width="22.42578125" style="5" bestFit="1" customWidth="1"/>
    <col min="14352" max="14352" width="22.28515625" style="5" bestFit="1" customWidth="1"/>
    <col min="14353" max="14353" width="21.85546875" style="5" customWidth="1"/>
    <col min="14354" max="14354" width="14.7109375" style="5" customWidth="1"/>
    <col min="14355" max="14355" width="19.5703125" style="5" customWidth="1"/>
    <col min="14356" max="14592" width="9.140625" style="5"/>
    <col min="14593" max="14593" width="5.85546875" style="5" customWidth="1"/>
    <col min="14594" max="14594" width="135.28515625" style="5" customWidth="1"/>
    <col min="14595" max="14595" width="23.85546875" style="5" customWidth="1"/>
    <col min="14596" max="14596" width="28.85546875" style="5" bestFit="1" customWidth="1"/>
    <col min="14597" max="14597" width="23.85546875" style="5" customWidth="1"/>
    <col min="14598" max="14598" width="22" style="5" customWidth="1"/>
    <col min="14599" max="14599" width="22.5703125" style="5" customWidth="1"/>
    <col min="14600" max="14600" width="21.140625" style="5" bestFit="1" customWidth="1"/>
    <col min="14601" max="14601" width="22" style="5" customWidth="1"/>
    <col min="14602" max="14602" width="27.85546875" style="5" customWidth="1"/>
    <col min="14603" max="14603" width="21.7109375" style="5" customWidth="1"/>
    <col min="14604" max="14604" width="23.7109375" style="5" customWidth="1"/>
    <col min="14605" max="14605" width="21.85546875" style="5" customWidth="1"/>
    <col min="14606" max="14606" width="23.7109375" style="5" customWidth="1"/>
    <col min="14607" max="14607" width="22.42578125" style="5" bestFit="1" customWidth="1"/>
    <col min="14608" max="14608" width="22.28515625" style="5" bestFit="1" customWidth="1"/>
    <col min="14609" max="14609" width="21.85546875" style="5" customWidth="1"/>
    <col min="14610" max="14610" width="14.7109375" style="5" customWidth="1"/>
    <col min="14611" max="14611" width="19.5703125" style="5" customWidth="1"/>
    <col min="14612" max="14848" width="9.140625" style="5"/>
    <col min="14849" max="14849" width="5.85546875" style="5" customWidth="1"/>
    <col min="14850" max="14850" width="135.28515625" style="5" customWidth="1"/>
    <col min="14851" max="14851" width="23.85546875" style="5" customWidth="1"/>
    <col min="14852" max="14852" width="28.85546875" style="5" bestFit="1" customWidth="1"/>
    <col min="14853" max="14853" width="23.85546875" style="5" customWidth="1"/>
    <col min="14854" max="14854" width="22" style="5" customWidth="1"/>
    <col min="14855" max="14855" width="22.5703125" style="5" customWidth="1"/>
    <col min="14856" max="14856" width="21.140625" style="5" bestFit="1" customWidth="1"/>
    <col min="14857" max="14857" width="22" style="5" customWidth="1"/>
    <col min="14858" max="14858" width="27.85546875" style="5" customWidth="1"/>
    <col min="14859" max="14859" width="21.7109375" style="5" customWidth="1"/>
    <col min="14860" max="14860" width="23.7109375" style="5" customWidth="1"/>
    <col min="14861" max="14861" width="21.85546875" style="5" customWidth="1"/>
    <col min="14862" max="14862" width="23.7109375" style="5" customWidth="1"/>
    <col min="14863" max="14863" width="22.42578125" style="5" bestFit="1" customWidth="1"/>
    <col min="14864" max="14864" width="22.28515625" style="5" bestFit="1" customWidth="1"/>
    <col min="14865" max="14865" width="21.85546875" style="5" customWidth="1"/>
    <col min="14866" max="14866" width="14.7109375" style="5" customWidth="1"/>
    <col min="14867" max="14867" width="19.5703125" style="5" customWidth="1"/>
    <col min="14868" max="15104" width="9.140625" style="5"/>
    <col min="15105" max="15105" width="5.85546875" style="5" customWidth="1"/>
    <col min="15106" max="15106" width="135.28515625" style="5" customWidth="1"/>
    <col min="15107" max="15107" width="23.85546875" style="5" customWidth="1"/>
    <col min="15108" max="15108" width="28.85546875" style="5" bestFit="1" customWidth="1"/>
    <col min="15109" max="15109" width="23.85546875" style="5" customWidth="1"/>
    <col min="15110" max="15110" width="22" style="5" customWidth="1"/>
    <col min="15111" max="15111" width="22.5703125" style="5" customWidth="1"/>
    <col min="15112" max="15112" width="21.140625" style="5" bestFit="1" customWidth="1"/>
    <col min="15113" max="15113" width="22" style="5" customWidth="1"/>
    <col min="15114" max="15114" width="27.85546875" style="5" customWidth="1"/>
    <col min="15115" max="15115" width="21.7109375" style="5" customWidth="1"/>
    <col min="15116" max="15116" width="23.7109375" style="5" customWidth="1"/>
    <col min="15117" max="15117" width="21.85546875" style="5" customWidth="1"/>
    <col min="15118" max="15118" width="23.7109375" style="5" customWidth="1"/>
    <col min="15119" max="15119" width="22.42578125" style="5" bestFit="1" customWidth="1"/>
    <col min="15120" max="15120" width="22.28515625" style="5" bestFit="1" customWidth="1"/>
    <col min="15121" max="15121" width="21.85546875" style="5" customWidth="1"/>
    <col min="15122" max="15122" width="14.7109375" style="5" customWidth="1"/>
    <col min="15123" max="15123" width="19.5703125" style="5" customWidth="1"/>
    <col min="15124" max="15360" width="9.140625" style="5"/>
    <col min="15361" max="15361" width="5.85546875" style="5" customWidth="1"/>
    <col min="15362" max="15362" width="135.28515625" style="5" customWidth="1"/>
    <col min="15363" max="15363" width="23.85546875" style="5" customWidth="1"/>
    <col min="15364" max="15364" width="28.85546875" style="5" bestFit="1" customWidth="1"/>
    <col min="15365" max="15365" width="23.85546875" style="5" customWidth="1"/>
    <col min="15366" max="15366" width="22" style="5" customWidth="1"/>
    <col min="15367" max="15367" width="22.5703125" style="5" customWidth="1"/>
    <col min="15368" max="15368" width="21.140625" style="5" bestFit="1" customWidth="1"/>
    <col min="15369" max="15369" width="22" style="5" customWidth="1"/>
    <col min="15370" max="15370" width="27.85546875" style="5" customWidth="1"/>
    <col min="15371" max="15371" width="21.7109375" style="5" customWidth="1"/>
    <col min="15372" max="15372" width="23.7109375" style="5" customWidth="1"/>
    <col min="15373" max="15373" width="21.85546875" style="5" customWidth="1"/>
    <col min="15374" max="15374" width="23.7109375" style="5" customWidth="1"/>
    <col min="15375" max="15375" width="22.42578125" style="5" bestFit="1" customWidth="1"/>
    <col min="15376" max="15376" width="22.28515625" style="5" bestFit="1" customWidth="1"/>
    <col min="15377" max="15377" width="21.85546875" style="5" customWidth="1"/>
    <col min="15378" max="15378" width="14.7109375" style="5" customWidth="1"/>
    <col min="15379" max="15379" width="19.5703125" style="5" customWidth="1"/>
    <col min="15380" max="15616" width="9.140625" style="5"/>
    <col min="15617" max="15617" width="5.85546875" style="5" customWidth="1"/>
    <col min="15618" max="15618" width="135.28515625" style="5" customWidth="1"/>
    <col min="15619" max="15619" width="23.85546875" style="5" customWidth="1"/>
    <col min="15620" max="15620" width="28.85546875" style="5" bestFit="1" customWidth="1"/>
    <col min="15621" max="15621" width="23.85546875" style="5" customWidth="1"/>
    <col min="15622" max="15622" width="22" style="5" customWidth="1"/>
    <col min="15623" max="15623" width="22.5703125" style="5" customWidth="1"/>
    <col min="15624" max="15624" width="21.140625" style="5" bestFit="1" customWidth="1"/>
    <col min="15625" max="15625" width="22" style="5" customWidth="1"/>
    <col min="15626" max="15626" width="27.85546875" style="5" customWidth="1"/>
    <col min="15627" max="15627" width="21.7109375" style="5" customWidth="1"/>
    <col min="15628" max="15628" width="23.7109375" style="5" customWidth="1"/>
    <col min="15629" max="15629" width="21.85546875" style="5" customWidth="1"/>
    <col min="15630" max="15630" width="23.7109375" style="5" customWidth="1"/>
    <col min="15631" max="15631" width="22.42578125" style="5" bestFit="1" customWidth="1"/>
    <col min="15632" max="15632" width="22.28515625" style="5" bestFit="1" customWidth="1"/>
    <col min="15633" max="15633" width="21.85546875" style="5" customWidth="1"/>
    <col min="15634" max="15634" width="14.7109375" style="5" customWidth="1"/>
    <col min="15635" max="15635" width="19.5703125" style="5" customWidth="1"/>
    <col min="15636" max="15872" width="9.140625" style="5"/>
    <col min="15873" max="15873" width="5.85546875" style="5" customWidth="1"/>
    <col min="15874" max="15874" width="135.28515625" style="5" customWidth="1"/>
    <col min="15875" max="15875" width="23.85546875" style="5" customWidth="1"/>
    <col min="15876" max="15876" width="28.85546875" style="5" bestFit="1" customWidth="1"/>
    <col min="15877" max="15877" width="23.85546875" style="5" customWidth="1"/>
    <col min="15878" max="15878" width="22" style="5" customWidth="1"/>
    <col min="15879" max="15879" width="22.5703125" style="5" customWidth="1"/>
    <col min="15880" max="15880" width="21.140625" style="5" bestFit="1" customWidth="1"/>
    <col min="15881" max="15881" width="22" style="5" customWidth="1"/>
    <col min="15882" max="15882" width="27.85546875" style="5" customWidth="1"/>
    <col min="15883" max="15883" width="21.7109375" style="5" customWidth="1"/>
    <col min="15884" max="15884" width="23.7109375" style="5" customWidth="1"/>
    <col min="15885" max="15885" width="21.85546875" style="5" customWidth="1"/>
    <col min="15886" max="15886" width="23.7109375" style="5" customWidth="1"/>
    <col min="15887" max="15887" width="22.42578125" style="5" bestFit="1" customWidth="1"/>
    <col min="15888" max="15888" width="22.28515625" style="5" bestFit="1" customWidth="1"/>
    <col min="15889" max="15889" width="21.85546875" style="5" customWidth="1"/>
    <col min="15890" max="15890" width="14.7109375" style="5" customWidth="1"/>
    <col min="15891" max="15891" width="19.5703125" style="5" customWidth="1"/>
    <col min="15892" max="16128" width="9.140625" style="5"/>
    <col min="16129" max="16129" width="5.85546875" style="5" customWidth="1"/>
    <col min="16130" max="16130" width="135.28515625" style="5" customWidth="1"/>
    <col min="16131" max="16131" width="23.85546875" style="5" customWidth="1"/>
    <col min="16132" max="16132" width="28.85546875" style="5" bestFit="1" customWidth="1"/>
    <col min="16133" max="16133" width="23.85546875" style="5" customWidth="1"/>
    <col min="16134" max="16134" width="22" style="5" customWidth="1"/>
    <col min="16135" max="16135" width="22.5703125" style="5" customWidth="1"/>
    <col min="16136" max="16136" width="21.140625" style="5" bestFit="1" customWidth="1"/>
    <col min="16137" max="16137" width="22" style="5" customWidth="1"/>
    <col min="16138" max="16138" width="27.85546875" style="5" customWidth="1"/>
    <col min="16139" max="16139" width="21.7109375" style="5" customWidth="1"/>
    <col min="16140" max="16140" width="23.7109375" style="5" customWidth="1"/>
    <col min="16141" max="16141" width="21.85546875" style="5" customWidth="1"/>
    <col min="16142" max="16142" width="23.7109375" style="5" customWidth="1"/>
    <col min="16143" max="16143" width="22.42578125" style="5" bestFit="1" customWidth="1"/>
    <col min="16144" max="16144" width="22.28515625" style="5" bestFit="1" customWidth="1"/>
    <col min="16145" max="16145" width="21.85546875" style="5" customWidth="1"/>
    <col min="16146" max="16146" width="14.7109375" style="5" customWidth="1"/>
    <col min="16147" max="16147" width="19.5703125" style="5" customWidth="1"/>
    <col min="16148" max="16384" width="9.140625" style="5"/>
  </cols>
  <sheetData>
    <row r="1" spans="1:18" x14ac:dyDescent="0.3">
      <c r="A1" s="2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"/>
      <c r="Q1" s="4"/>
    </row>
    <row r="2" spans="1:18" x14ac:dyDescent="0.3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"/>
      <c r="Q2" s="4"/>
    </row>
    <row r="3" spans="1:18" x14ac:dyDescent="0.3">
      <c r="B3" s="34" t="s">
        <v>154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6">
        <f>834-417</f>
        <v>417</v>
      </c>
      <c r="Q3" s="4"/>
    </row>
    <row r="4" spans="1:18" ht="13.5" customHeight="1" x14ac:dyDescent="0.3">
      <c r="B4" s="5"/>
      <c r="C4" s="7"/>
      <c r="E4" s="9"/>
      <c r="F4" s="10"/>
      <c r="G4" s="10"/>
      <c r="I4" s="11"/>
      <c r="J4" s="10"/>
      <c r="K4" s="12"/>
      <c r="L4" s="12"/>
      <c r="O4" s="13"/>
      <c r="P4" s="14"/>
      <c r="Q4" s="15" t="s">
        <v>2</v>
      </c>
    </row>
    <row r="5" spans="1:18" ht="37.5" customHeight="1" x14ac:dyDescent="0.3">
      <c r="A5" s="35" t="s">
        <v>3</v>
      </c>
      <c r="B5" s="35"/>
      <c r="C5" s="36" t="s">
        <v>4</v>
      </c>
      <c r="D5" s="36"/>
      <c r="E5" s="36"/>
      <c r="F5" s="36" t="s">
        <v>5</v>
      </c>
      <c r="G5" s="36"/>
      <c r="H5" s="36"/>
      <c r="I5" s="36" t="s">
        <v>6</v>
      </c>
      <c r="J5" s="36"/>
      <c r="K5" s="36"/>
      <c r="L5" s="36" t="s">
        <v>7</v>
      </c>
      <c r="M5" s="36"/>
      <c r="N5" s="36"/>
      <c r="O5" s="36" t="s">
        <v>8</v>
      </c>
      <c r="P5" s="36"/>
      <c r="Q5" s="36"/>
    </row>
    <row r="6" spans="1:18" ht="37.5" customHeight="1" x14ac:dyDescent="0.3">
      <c r="A6" s="35"/>
      <c r="B6" s="35"/>
      <c r="C6" s="16" t="s">
        <v>9</v>
      </c>
      <c r="D6" s="16" t="s">
        <v>10</v>
      </c>
      <c r="E6" s="16" t="s">
        <v>11</v>
      </c>
      <c r="F6" s="16" t="s">
        <v>9</v>
      </c>
      <c r="G6" s="16" t="s">
        <v>10</v>
      </c>
      <c r="H6" s="16" t="s">
        <v>11</v>
      </c>
      <c r="I6" s="16" t="s">
        <v>9</v>
      </c>
      <c r="J6" s="16" t="s">
        <v>10</v>
      </c>
      <c r="K6" s="16" t="s">
        <v>11</v>
      </c>
      <c r="L6" s="16" t="s">
        <v>9</v>
      </c>
      <c r="M6" s="16" t="s">
        <v>10</v>
      </c>
      <c r="N6" s="16" t="s">
        <v>11</v>
      </c>
      <c r="O6" s="16" t="s">
        <v>9</v>
      </c>
      <c r="P6" s="16" t="s">
        <v>10</v>
      </c>
      <c r="Q6" s="16" t="s">
        <v>11</v>
      </c>
    </row>
    <row r="7" spans="1:18" s="18" customFormat="1" ht="86.25" customHeight="1" x14ac:dyDescent="0.3">
      <c r="A7" s="1" t="s">
        <v>12</v>
      </c>
      <c r="B7" s="1"/>
      <c r="C7" s="17">
        <f t="shared" ref="C7:Q7" si="0">C8+C12</f>
        <v>41806086.300000004</v>
      </c>
      <c r="D7" s="17">
        <f t="shared" si="0"/>
        <v>42540019.700000003</v>
      </c>
      <c r="E7" s="17">
        <f t="shared" si="0"/>
        <v>1477744.5910000002</v>
      </c>
      <c r="F7" s="17">
        <f t="shared" si="0"/>
        <v>6164258.5999999996</v>
      </c>
      <c r="G7" s="17">
        <f t="shared" si="0"/>
        <v>6359561.6000000006</v>
      </c>
      <c r="H7" s="17">
        <f t="shared" si="0"/>
        <v>1308174.2200000002</v>
      </c>
      <c r="I7" s="17">
        <f t="shared" si="0"/>
        <v>4968924.1000000006</v>
      </c>
      <c r="J7" s="17">
        <f t="shared" si="0"/>
        <v>5269483.8000000007</v>
      </c>
      <c r="K7" s="17">
        <f t="shared" si="0"/>
        <v>169570.37100000001</v>
      </c>
      <c r="L7" s="17">
        <f t="shared" si="0"/>
        <v>6257069.2999999998</v>
      </c>
      <c r="M7" s="17">
        <f t="shared" si="0"/>
        <v>6379061.1000000006</v>
      </c>
      <c r="N7" s="17">
        <f t="shared" si="0"/>
        <v>0</v>
      </c>
      <c r="O7" s="17">
        <f t="shared" si="0"/>
        <v>24415834.299999997</v>
      </c>
      <c r="P7" s="17">
        <f t="shared" si="0"/>
        <v>26361713.499999996</v>
      </c>
      <c r="Q7" s="17">
        <f t="shared" si="0"/>
        <v>0</v>
      </c>
    </row>
    <row r="8" spans="1:18" s="18" customFormat="1" ht="37.5" customHeight="1" x14ac:dyDescent="0.3">
      <c r="A8" s="1" t="s">
        <v>13</v>
      </c>
      <c r="B8" s="1"/>
      <c r="C8" s="17">
        <f>SUM(C9:C11)</f>
        <v>4969530</v>
      </c>
      <c r="D8" s="17">
        <f>SUM(D9:D11)</f>
        <v>5334155.5</v>
      </c>
      <c r="E8" s="17">
        <f>SUM(E9:E11)</f>
        <v>352570.37100000004</v>
      </c>
      <c r="F8" s="17">
        <f t="shared" ref="F8:Q8" si="1">SUM(F9:F11)</f>
        <v>0</v>
      </c>
      <c r="G8" s="17">
        <f>SUM(G9:G11)</f>
        <v>183000</v>
      </c>
      <c r="H8" s="17">
        <f>SUM(H9:H11)</f>
        <v>183000</v>
      </c>
      <c r="I8" s="17">
        <f t="shared" si="1"/>
        <v>0</v>
      </c>
      <c r="J8" s="17">
        <f>SUM(J9:J11)</f>
        <v>181625.5</v>
      </c>
      <c r="K8" s="17">
        <f>SUM(K9:K11)</f>
        <v>169570.37100000001</v>
      </c>
      <c r="L8" s="17">
        <f t="shared" si="1"/>
        <v>0</v>
      </c>
      <c r="M8" s="17">
        <f t="shared" si="1"/>
        <v>0</v>
      </c>
      <c r="N8" s="17">
        <f t="shared" si="1"/>
        <v>0</v>
      </c>
      <c r="O8" s="17">
        <f>SUM(O9:O11)</f>
        <v>4969530</v>
      </c>
      <c r="P8" s="17">
        <f>SUM(P9:P11)</f>
        <v>4969530</v>
      </c>
      <c r="Q8" s="17">
        <f t="shared" si="1"/>
        <v>0</v>
      </c>
      <c r="R8" s="19"/>
    </row>
    <row r="9" spans="1:18" s="18" customFormat="1" ht="58.5" customHeight="1" x14ac:dyDescent="0.3">
      <c r="A9" s="20" t="s">
        <v>14</v>
      </c>
      <c r="B9" s="21" t="s">
        <v>15</v>
      </c>
      <c r="C9" s="22">
        <f>F9+I9+L9+O9</f>
        <v>4969530</v>
      </c>
      <c r="D9" s="22">
        <f>G9+J9+M9+P9</f>
        <v>4969530</v>
      </c>
      <c r="E9" s="22">
        <f>H9+K9+N9+Q9</f>
        <v>0</v>
      </c>
      <c r="F9" s="23"/>
      <c r="G9" s="22">
        <f>F9</f>
        <v>0</v>
      </c>
      <c r="H9" s="23"/>
      <c r="I9" s="23"/>
      <c r="J9" s="23"/>
      <c r="K9" s="23"/>
      <c r="L9" s="23"/>
      <c r="M9" s="22"/>
      <c r="N9" s="22"/>
      <c r="O9" s="22">
        <v>4969530</v>
      </c>
      <c r="P9" s="22">
        <f>O9</f>
        <v>4969530</v>
      </c>
      <c r="Q9" s="22"/>
    </row>
    <row r="10" spans="1:18" ht="51.75" x14ac:dyDescent="0.3">
      <c r="A10" s="20">
        <v>2</v>
      </c>
      <c r="B10" s="21" t="s">
        <v>16</v>
      </c>
      <c r="C10" s="22">
        <f t="shared" ref="C10:C11" si="2">F10+I10+L10+O10</f>
        <v>0</v>
      </c>
      <c r="D10" s="22">
        <f>G10+J10+M10+P10</f>
        <v>183000</v>
      </c>
      <c r="E10" s="22">
        <f>H10+K10+N10+Q10</f>
        <v>183000</v>
      </c>
      <c r="F10" s="24"/>
      <c r="G10" s="22">
        <v>183000</v>
      </c>
      <c r="H10" s="22">
        <v>183000</v>
      </c>
      <c r="I10" s="24"/>
      <c r="J10" s="24"/>
      <c r="K10" s="24"/>
      <c r="L10" s="24"/>
      <c r="M10" s="24"/>
      <c r="N10" s="24"/>
      <c r="O10" s="24"/>
      <c r="P10" s="24"/>
      <c r="Q10" s="24"/>
    </row>
    <row r="11" spans="1:18" s="18" customFormat="1" ht="56.25" customHeight="1" x14ac:dyDescent="0.3">
      <c r="A11" s="20" t="s">
        <v>21</v>
      </c>
      <c r="B11" s="37" t="s">
        <v>155</v>
      </c>
      <c r="C11" s="22">
        <f t="shared" si="2"/>
        <v>0</v>
      </c>
      <c r="D11" s="22">
        <f>G11+J11+M11+P11</f>
        <v>181625.5</v>
      </c>
      <c r="E11" s="22">
        <f>H11+K11+N11+Q11</f>
        <v>169570.37100000001</v>
      </c>
      <c r="F11" s="22"/>
      <c r="G11" s="22"/>
      <c r="H11" s="22"/>
      <c r="I11" s="22"/>
      <c r="J11" s="22">
        <v>181625.5</v>
      </c>
      <c r="K11" s="22">
        <f>5623.182+163947.189</f>
        <v>169570.37100000001</v>
      </c>
      <c r="L11" s="23"/>
      <c r="M11" s="22"/>
      <c r="N11" s="22"/>
      <c r="O11" s="22"/>
      <c r="P11" s="22"/>
      <c r="Q11" s="22"/>
    </row>
    <row r="12" spans="1:18" ht="32.25" customHeight="1" x14ac:dyDescent="0.3">
      <c r="A12" s="1" t="s">
        <v>17</v>
      </c>
      <c r="B12" s="1"/>
      <c r="C12" s="17">
        <f>SUM(C13:C85)</f>
        <v>36836556.300000004</v>
      </c>
      <c r="D12" s="17">
        <f t="shared" ref="D12:Q12" si="3">SUM(D13:D85)</f>
        <v>37205864.200000003</v>
      </c>
      <c r="E12" s="17">
        <f t="shared" si="3"/>
        <v>1125174.2200000002</v>
      </c>
      <c r="F12" s="17">
        <f t="shared" si="3"/>
        <v>6164258.5999999996</v>
      </c>
      <c r="G12" s="17">
        <f t="shared" si="3"/>
        <v>6176561.6000000006</v>
      </c>
      <c r="H12" s="17">
        <f>SUM(H13:H85)</f>
        <v>1125174.2200000002</v>
      </c>
      <c r="I12" s="17">
        <f t="shared" si="3"/>
        <v>4968924.1000000006</v>
      </c>
      <c r="J12" s="17">
        <f t="shared" si="3"/>
        <v>5087858.3000000007</v>
      </c>
      <c r="K12" s="17">
        <f t="shared" si="3"/>
        <v>0</v>
      </c>
      <c r="L12" s="17">
        <f t="shared" si="3"/>
        <v>6257069.2999999998</v>
      </c>
      <c r="M12" s="17">
        <f t="shared" si="3"/>
        <v>6379061.1000000006</v>
      </c>
      <c r="N12" s="17">
        <f t="shared" si="3"/>
        <v>0</v>
      </c>
      <c r="O12" s="17">
        <f t="shared" si="3"/>
        <v>19446304.299999997</v>
      </c>
      <c r="P12" s="17">
        <f t="shared" si="3"/>
        <v>21392183.499999996</v>
      </c>
      <c r="Q12" s="17">
        <f t="shared" si="3"/>
        <v>0</v>
      </c>
    </row>
    <row r="13" spans="1:18" ht="85.15" customHeight="1" x14ac:dyDescent="0.3">
      <c r="A13" s="20" t="s">
        <v>14</v>
      </c>
      <c r="B13" s="21" t="s">
        <v>18</v>
      </c>
      <c r="C13" s="26">
        <f>F13+I13+L13+O13</f>
        <v>98299.199999999983</v>
      </c>
      <c r="D13" s="26">
        <f>G13+J13+M13+P13</f>
        <v>98299.199999999983</v>
      </c>
      <c r="E13" s="25"/>
      <c r="F13" s="26">
        <v>19659.8</v>
      </c>
      <c r="G13" s="26">
        <f>F13</f>
        <v>19659.8</v>
      </c>
      <c r="H13" s="25"/>
      <c r="I13" s="26">
        <v>19659.8</v>
      </c>
      <c r="J13" s="26">
        <f>I13</f>
        <v>19659.8</v>
      </c>
      <c r="K13" s="28"/>
      <c r="L13" s="26">
        <v>39319.699999999997</v>
      </c>
      <c r="M13" s="26">
        <f>L13</f>
        <v>39319.699999999997</v>
      </c>
      <c r="N13" s="25"/>
      <c r="O13" s="26">
        <v>19659.900000000001</v>
      </c>
      <c r="P13" s="26">
        <f>O13</f>
        <v>19659.900000000001</v>
      </c>
      <c r="Q13" s="26"/>
    </row>
    <row r="14" spans="1:18" ht="85.15" customHeight="1" x14ac:dyDescent="0.3">
      <c r="A14" s="20" t="s">
        <v>19</v>
      </c>
      <c r="B14" s="21" t="s">
        <v>20</v>
      </c>
      <c r="C14" s="25">
        <f t="shared" ref="C14:E80" si="4">F14+I14+L14+O14</f>
        <v>16951.599999999999</v>
      </c>
      <c r="D14" s="26">
        <f t="shared" si="4"/>
        <v>16951.599999999999</v>
      </c>
      <c r="E14" s="25"/>
      <c r="F14" s="32">
        <v>16951.599999999999</v>
      </c>
      <c r="G14" s="26">
        <f t="shared" ref="G14:G78" si="5">F14</f>
        <v>16951.599999999999</v>
      </c>
      <c r="H14" s="25"/>
      <c r="I14" s="27"/>
      <c r="J14" s="26">
        <f t="shared" ref="J14:J78" si="6">I14</f>
        <v>0</v>
      </c>
      <c r="K14" s="28"/>
      <c r="L14" s="29"/>
      <c r="M14" s="26">
        <f t="shared" ref="M14:M78" si="7">L14</f>
        <v>0</v>
      </c>
      <c r="N14" s="26"/>
      <c r="O14" s="29"/>
      <c r="P14" s="26">
        <f t="shared" ref="P14:P78" si="8">O14</f>
        <v>0</v>
      </c>
      <c r="Q14" s="26"/>
    </row>
    <row r="15" spans="1:18" ht="85.15" customHeight="1" x14ac:dyDescent="0.3">
      <c r="A15" s="20" t="s">
        <v>21</v>
      </c>
      <c r="B15" s="21" t="s">
        <v>22</v>
      </c>
      <c r="C15" s="25">
        <f t="shared" si="4"/>
        <v>138649.9</v>
      </c>
      <c r="D15" s="26">
        <f t="shared" si="4"/>
        <v>138649.9</v>
      </c>
      <c r="E15" s="25"/>
      <c r="F15" s="32">
        <v>0</v>
      </c>
      <c r="G15" s="26">
        <f t="shared" si="5"/>
        <v>0</v>
      </c>
      <c r="H15" s="27"/>
      <c r="I15" s="32">
        <v>69325</v>
      </c>
      <c r="J15" s="26">
        <f t="shared" si="6"/>
        <v>69325</v>
      </c>
      <c r="K15" s="26"/>
      <c r="L15" s="32">
        <v>34662.5</v>
      </c>
      <c r="M15" s="26">
        <f t="shared" si="7"/>
        <v>34662.5</v>
      </c>
      <c r="N15" s="26"/>
      <c r="O15" s="25">
        <v>34662.400000000001</v>
      </c>
      <c r="P15" s="26">
        <f t="shared" si="8"/>
        <v>34662.400000000001</v>
      </c>
      <c r="Q15" s="26"/>
      <c r="R15" s="12"/>
    </row>
    <row r="16" spans="1:18" ht="85.15" customHeight="1" x14ac:dyDescent="0.3">
      <c r="A16" s="20" t="s">
        <v>23</v>
      </c>
      <c r="B16" s="21" t="s">
        <v>157</v>
      </c>
      <c r="C16" s="25">
        <f t="shared" si="4"/>
        <v>0</v>
      </c>
      <c r="D16" s="26">
        <f t="shared" si="4"/>
        <v>119651.8</v>
      </c>
      <c r="E16" s="25"/>
      <c r="F16" s="32"/>
      <c r="G16" s="26">
        <v>119651.8</v>
      </c>
      <c r="H16" s="27"/>
      <c r="I16" s="32"/>
      <c r="J16" s="26"/>
      <c r="K16" s="26"/>
      <c r="L16" s="32"/>
      <c r="M16" s="26"/>
      <c r="N16" s="26"/>
      <c r="O16" s="25"/>
      <c r="P16" s="26"/>
      <c r="Q16" s="26"/>
      <c r="R16" s="12"/>
    </row>
    <row r="17" spans="1:18" ht="59.25" customHeight="1" x14ac:dyDescent="0.3">
      <c r="A17" s="20" t="s">
        <v>25</v>
      </c>
      <c r="B17" s="21" t="s">
        <v>24</v>
      </c>
      <c r="C17" s="25">
        <f t="shared" si="4"/>
        <v>4010.5</v>
      </c>
      <c r="D17" s="26">
        <f t="shared" si="4"/>
        <v>4010.5</v>
      </c>
      <c r="E17" s="26">
        <f t="shared" si="4"/>
        <v>290568.09000000003</v>
      </c>
      <c r="F17" s="32">
        <v>3220.5</v>
      </c>
      <c r="G17" s="26">
        <f t="shared" si="5"/>
        <v>3220.5</v>
      </c>
      <c r="H17" s="25">
        <v>290568.09000000003</v>
      </c>
      <c r="I17" s="32">
        <v>790</v>
      </c>
      <c r="J17" s="26">
        <f t="shared" si="6"/>
        <v>790</v>
      </c>
      <c r="K17" s="25"/>
      <c r="L17" s="25"/>
      <c r="M17" s="26">
        <f t="shared" si="7"/>
        <v>0</v>
      </c>
      <c r="N17" s="25"/>
      <c r="O17" s="25"/>
      <c r="P17" s="26">
        <f t="shared" si="8"/>
        <v>0</v>
      </c>
      <c r="Q17" s="25"/>
      <c r="R17" s="12"/>
    </row>
    <row r="18" spans="1:18" ht="94.5" customHeight="1" x14ac:dyDescent="0.3">
      <c r="A18" s="20" t="s">
        <v>27</v>
      </c>
      <c r="B18" s="21" t="s">
        <v>26</v>
      </c>
      <c r="C18" s="25">
        <f t="shared" si="4"/>
        <v>490484.39999999997</v>
      </c>
      <c r="D18" s="26">
        <f t="shared" si="4"/>
        <v>490484.39999999997</v>
      </c>
      <c r="E18" s="26">
        <f t="shared" si="4"/>
        <v>0</v>
      </c>
      <c r="F18" s="32">
        <v>200059.8</v>
      </c>
      <c r="G18" s="26">
        <f t="shared" si="5"/>
        <v>200059.8</v>
      </c>
      <c r="H18" s="25"/>
      <c r="I18" s="32">
        <v>290424.59999999998</v>
      </c>
      <c r="J18" s="26">
        <f t="shared" si="6"/>
        <v>290424.59999999998</v>
      </c>
      <c r="K18" s="28"/>
      <c r="L18" s="25"/>
      <c r="M18" s="26">
        <f t="shared" si="7"/>
        <v>0</v>
      </c>
      <c r="N18" s="25"/>
      <c r="O18" s="25"/>
      <c r="P18" s="26">
        <f t="shared" si="8"/>
        <v>0</v>
      </c>
      <c r="Q18" s="26"/>
    </row>
    <row r="19" spans="1:18" ht="57.75" customHeight="1" x14ac:dyDescent="0.3">
      <c r="A19" s="20" t="s">
        <v>29</v>
      </c>
      <c r="B19" s="21" t="s">
        <v>28</v>
      </c>
      <c r="C19" s="25">
        <f t="shared" si="4"/>
        <v>137269.40000000002</v>
      </c>
      <c r="D19" s="26">
        <f t="shared" si="4"/>
        <v>137269.40000000002</v>
      </c>
      <c r="E19" s="26">
        <f t="shared" si="4"/>
        <v>0</v>
      </c>
      <c r="F19" s="32">
        <v>24080</v>
      </c>
      <c r="G19" s="26">
        <f t="shared" si="5"/>
        <v>24080</v>
      </c>
      <c r="H19" s="25"/>
      <c r="I19" s="32">
        <v>37729.800000000003</v>
      </c>
      <c r="J19" s="26">
        <f t="shared" si="6"/>
        <v>37729.800000000003</v>
      </c>
      <c r="K19" s="25"/>
      <c r="L19" s="32">
        <v>37729.800000000003</v>
      </c>
      <c r="M19" s="26">
        <f t="shared" si="7"/>
        <v>37729.800000000003</v>
      </c>
      <c r="N19" s="26"/>
      <c r="O19" s="32">
        <v>37729.800000000003</v>
      </c>
      <c r="P19" s="26">
        <f t="shared" si="8"/>
        <v>37729.800000000003</v>
      </c>
      <c r="Q19" s="26"/>
    </row>
    <row r="20" spans="1:18" ht="57.75" customHeight="1" x14ac:dyDescent="0.3">
      <c r="A20" s="20" t="s">
        <v>31</v>
      </c>
      <c r="B20" s="21" t="s">
        <v>30</v>
      </c>
      <c r="C20" s="25">
        <f t="shared" si="4"/>
        <v>188013.9</v>
      </c>
      <c r="D20" s="26">
        <f t="shared" si="4"/>
        <v>188013.9</v>
      </c>
      <c r="E20" s="26">
        <f t="shared" si="4"/>
        <v>0</v>
      </c>
      <c r="F20" s="25"/>
      <c r="G20" s="26">
        <f t="shared" si="5"/>
        <v>0</v>
      </c>
      <c r="H20" s="28"/>
      <c r="I20" s="32">
        <v>46513</v>
      </c>
      <c r="J20" s="26">
        <f t="shared" si="6"/>
        <v>46513</v>
      </c>
      <c r="K20" s="28"/>
      <c r="L20" s="32">
        <v>69663.199999999997</v>
      </c>
      <c r="M20" s="26">
        <f t="shared" si="7"/>
        <v>69663.199999999997</v>
      </c>
      <c r="N20" s="26"/>
      <c r="O20" s="32">
        <v>71837.7</v>
      </c>
      <c r="P20" s="26">
        <f t="shared" si="8"/>
        <v>71837.7</v>
      </c>
      <c r="Q20" s="26"/>
    </row>
    <row r="21" spans="1:18" ht="72.75" customHeight="1" x14ac:dyDescent="0.3">
      <c r="A21" s="20" t="s">
        <v>33</v>
      </c>
      <c r="B21" s="21" t="s">
        <v>32</v>
      </c>
      <c r="C21" s="25">
        <f t="shared" si="4"/>
        <v>1805099</v>
      </c>
      <c r="D21" s="26">
        <f t="shared" si="4"/>
        <v>1805099</v>
      </c>
      <c r="E21" s="26">
        <f t="shared" si="4"/>
        <v>0</v>
      </c>
      <c r="F21" s="32">
        <v>101382.8</v>
      </c>
      <c r="G21" s="26">
        <f t="shared" si="5"/>
        <v>101382.8</v>
      </c>
      <c r="H21" s="25"/>
      <c r="I21" s="32">
        <v>563785.4</v>
      </c>
      <c r="J21" s="26">
        <f t="shared" si="6"/>
        <v>563785.4</v>
      </c>
      <c r="K21" s="25"/>
      <c r="L21" s="32">
        <v>851858.1</v>
      </c>
      <c r="M21" s="26">
        <f t="shared" si="7"/>
        <v>851858.1</v>
      </c>
      <c r="N21" s="25"/>
      <c r="O21" s="32">
        <v>288072.7</v>
      </c>
      <c r="P21" s="26">
        <f t="shared" si="8"/>
        <v>288072.7</v>
      </c>
      <c r="Q21" s="26"/>
    </row>
    <row r="22" spans="1:18" ht="83.25" customHeight="1" x14ac:dyDescent="0.3">
      <c r="A22" s="20" t="s">
        <v>35</v>
      </c>
      <c r="B22" s="21" t="s">
        <v>34</v>
      </c>
      <c r="C22" s="25">
        <f t="shared" si="4"/>
        <v>266256.40000000002</v>
      </c>
      <c r="D22" s="26">
        <f t="shared" si="4"/>
        <v>266256.40000000002</v>
      </c>
      <c r="E22" s="26">
        <f t="shared" si="4"/>
        <v>0</v>
      </c>
      <c r="F22" s="25"/>
      <c r="G22" s="26">
        <f t="shared" si="5"/>
        <v>0</v>
      </c>
      <c r="H22" s="28"/>
      <c r="I22" s="32">
        <v>266256.40000000002</v>
      </c>
      <c r="J22" s="26">
        <f t="shared" si="6"/>
        <v>266256.40000000002</v>
      </c>
      <c r="K22" s="28"/>
      <c r="L22" s="25"/>
      <c r="M22" s="26">
        <f t="shared" si="7"/>
        <v>0</v>
      </c>
      <c r="N22" s="26"/>
      <c r="O22" s="29"/>
      <c r="P22" s="26">
        <f t="shared" si="8"/>
        <v>0</v>
      </c>
      <c r="Q22" s="26"/>
    </row>
    <row r="23" spans="1:18" ht="76.5" customHeight="1" x14ac:dyDescent="0.3">
      <c r="A23" s="20" t="s">
        <v>37</v>
      </c>
      <c r="B23" s="21" t="s">
        <v>36</v>
      </c>
      <c r="C23" s="25">
        <f t="shared" si="4"/>
        <v>66558.600000000006</v>
      </c>
      <c r="D23" s="26">
        <f t="shared" si="4"/>
        <v>66558.600000000006</v>
      </c>
      <c r="E23" s="26">
        <f t="shared" si="4"/>
        <v>0</v>
      </c>
      <c r="F23" s="25"/>
      <c r="G23" s="26">
        <f t="shared" si="5"/>
        <v>0</v>
      </c>
      <c r="H23" s="28"/>
      <c r="I23" s="32">
        <v>66558.600000000006</v>
      </c>
      <c r="J23" s="26">
        <f t="shared" si="6"/>
        <v>66558.600000000006</v>
      </c>
      <c r="K23" s="26"/>
      <c r="L23" s="25"/>
      <c r="M23" s="26">
        <f t="shared" si="7"/>
        <v>0</v>
      </c>
      <c r="N23" s="26"/>
      <c r="O23" s="29"/>
      <c r="P23" s="26">
        <f t="shared" si="8"/>
        <v>0</v>
      </c>
      <c r="Q23" s="26"/>
    </row>
    <row r="24" spans="1:18" ht="66" customHeight="1" x14ac:dyDescent="0.3">
      <c r="A24" s="20" t="s">
        <v>39</v>
      </c>
      <c r="B24" s="21" t="s">
        <v>38</v>
      </c>
      <c r="C24" s="25">
        <f t="shared" si="4"/>
        <v>744159.5</v>
      </c>
      <c r="D24" s="26">
        <f t="shared" si="4"/>
        <v>744159.5</v>
      </c>
      <c r="E24" s="26">
        <f t="shared" si="4"/>
        <v>0</v>
      </c>
      <c r="F24" s="25"/>
      <c r="G24" s="26">
        <f t="shared" si="5"/>
        <v>0</v>
      </c>
      <c r="H24" s="28"/>
      <c r="I24" s="32">
        <v>300000</v>
      </c>
      <c r="J24" s="26">
        <f t="shared" si="6"/>
        <v>300000</v>
      </c>
      <c r="K24" s="28"/>
      <c r="L24" s="32">
        <v>444159.5</v>
      </c>
      <c r="M24" s="26">
        <f t="shared" si="7"/>
        <v>444159.5</v>
      </c>
      <c r="N24" s="26"/>
      <c r="O24" s="29"/>
      <c r="P24" s="26">
        <f t="shared" si="8"/>
        <v>0</v>
      </c>
      <c r="Q24" s="26"/>
    </row>
    <row r="25" spans="1:18" ht="59.25" customHeight="1" x14ac:dyDescent="0.3">
      <c r="A25" s="20" t="s">
        <v>41</v>
      </c>
      <c r="B25" s="21" t="s">
        <v>40</v>
      </c>
      <c r="C25" s="25">
        <f t="shared" si="4"/>
        <v>1040785.3</v>
      </c>
      <c r="D25" s="26">
        <f t="shared" si="4"/>
        <v>1040785.3</v>
      </c>
      <c r="E25" s="26">
        <f t="shared" si="4"/>
        <v>549430</v>
      </c>
      <c r="F25" s="32">
        <v>250000</v>
      </c>
      <c r="G25" s="26">
        <f t="shared" si="5"/>
        <v>250000</v>
      </c>
      <c r="H25" s="26">
        <v>549430</v>
      </c>
      <c r="I25" s="32">
        <v>250000</v>
      </c>
      <c r="J25" s="26">
        <f t="shared" si="6"/>
        <v>250000</v>
      </c>
      <c r="K25" s="28"/>
      <c r="L25" s="32">
        <v>250000</v>
      </c>
      <c r="M25" s="26">
        <f t="shared" si="7"/>
        <v>250000</v>
      </c>
      <c r="N25" s="26"/>
      <c r="O25" s="32">
        <v>290785.3</v>
      </c>
      <c r="P25" s="26">
        <f t="shared" si="8"/>
        <v>290785.3</v>
      </c>
      <c r="Q25" s="26"/>
    </row>
    <row r="26" spans="1:18" ht="78" customHeight="1" x14ac:dyDescent="0.3">
      <c r="A26" s="20" t="s">
        <v>43</v>
      </c>
      <c r="B26" s="21" t="s">
        <v>42</v>
      </c>
      <c r="C26" s="25">
        <f t="shared" si="4"/>
        <v>5824.9</v>
      </c>
      <c r="D26" s="26">
        <f t="shared" si="4"/>
        <v>5824.9</v>
      </c>
      <c r="E26" s="26">
        <f t="shared" si="4"/>
        <v>0</v>
      </c>
      <c r="F26" s="25"/>
      <c r="G26" s="26">
        <f t="shared" si="5"/>
        <v>0</v>
      </c>
      <c r="H26" s="28"/>
      <c r="I26" s="32">
        <v>5824.9</v>
      </c>
      <c r="J26" s="26">
        <f t="shared" si="6"/>
        <v>5824.9</v>
      </c>
      <c r="K26" s="28"/>
      <c r="L26" s="25"/>
      <c r="M26" s="26">
        <f t="shared" si="7"/>
        <v>0</v>
      </c>
      <c r="N26" s="26"/>
      <c r="O26" s="29"/>
      <c r="P26" s="26">
        <f t="shared" si="8"/>
        <v>0</v>
      </c>
      <c r="Q26" s="26"/>
    </row>
    <row r="27" spans="1:18" ht="90" customHeight="1" x14ac:dyDescent="0.3">
      <c r="A27" s="20" t="s">
        <v>45</v>
      </c>
      <c r="B27" s="21" t="s">
        <v>44</v>
      </c>
      <c r="C27" s="25">
        <f t="shared" si="4"/>
        <v>378512.6</v>
      </c>
      <c r="D27" s="26">
        <f t="shared" si="4"/>
        <v>378512.6</v>
      </c>
      <c r="E27" s="26">
        <f t="shared" si="4"/>
        <v>157869.32</v>
      </c>
      <c r="F27" s="32">
        <v>94628.2</v>
      </c>
      <c r="G27" s="26">
        <f t="shared" si="5"/>
        <v>94628.2</v>
      </c>
      <c r="H27" s="28">
        <v>157869.32</v>
      </c>
      <c r="I27" s="32">
        <v>94628.2</v>
      </c>
      <c r="J27" s="26">
        <f t="shared" si="6"/>
        <v>94628.2</v>
      </c>
      <c r="K27" s="25"/>
      <c r="L27" s="32">
        <v>94628.2</v>
      </c>
      <c r="M27" s="26">
        <f t="shared" si="7"/>
        <v>94628.2</v>
      </c>
      <c r="N27" s="25"/>
      <c r="O27" s="32">
        <v>94628</v>
      </c>
      <c r="P27" s="26">
        <f t="shared" si="8"/>
        <v>94628</v>
      </c>
      <c r="Q27" s="26"/>
    </row>
    <row r="28" spans="1:18" ht="97.5" customHeight="1" x14ac:dyDescent="0.3">
      <c r="A28" s="20" t="s">
        <v>46</v>
      </c>
      <c r="B28" s="21" t="s">
        <v>163</v>
      </c>
      <c r="C28" s="25">
        <f t="shared" si="4"/>
        <v>1245695.5</v>
      </c>
      <c r="D28" s="26">
        <f>G28+J28+M28+P28</f>
        <v>1126043.7</v>
      </c>
      <c r="E28" s="26">
        <f t="shared" si="4"/>
        <v>0</v>
      </c>
      <c r="F28" s="32">
        <v>272279.90000000002</v>
      </c>
      <c r="G28" s="26">
        <f>F28-119651.8</f>
        <v>152628.10000000003</v>
      </c>
      <c r="H28" s="28"/>
      <c r="I28" s="32">
        <v>86951.9</v>
      </c>
      <c r="J28" s="26">
        <f t="shared" si="6"/>
        <v>86951.9</v>
      </c>
      <c r="K28" s="28"/>
      <c r="L28" s="32">
        <v>886463.7</v>
      </c>
      <c r="M28" s="26">
        <f t="shared" si="7"/>
        <v>886463.7</v>
      </c>
      <c r="N28" s="26"/>
      <c r="O28" s="25"/>
      <c r="P28" s="26">
        <f t="shared" si="8"/>
        <v>0</v>
      </c>
      <c r="Q28" s="26"/>
    </row>
    <row r="29" spans="1:18" ht="108.75" customHeight="1" x14ac:dyDescent="0.3">
      <c r="A29" s="20" t="s">
        <v>48</v>
      </c>
      <c r="B29" s="21" t="s">
        <v>47</v>
      </c>
      <c r="C29" s="25">
        <f t="shared" si="4"/>
        <v>650621.1</v>
      </c>
      <c r="D29" s="26">
        <f t="shared" si="4"/>
        <v>650621.1</v>
      </c>
      <c r="E29" s="26">
        <f t="shared" si="4"/>
        <v>0</v>
      </c>
      <c r="F29" s="25"/>
      <c r="G29" s="26">
        <f t="shared" si="5"/>
        <v>0</v>
      </c>
      <c r="H29" s="26"/>
      <c r="J29" s="26">
        <f t="shared" si="6"/>
        <v>0</v>
      </c>
      <c r="K29" s="26"/>
      <c r="L29" s="32">
        <v>314125</v>
      </c>
      <c r="M29" s="26">
        <f t="shared" si="7"/>
        <v>314125</v>
      </c>
      <c r="N29" s="26"/>
      <c r="O29" s="32">
        <v>336496.1</v>
      </c>
      <c r="P29" s="26">
        <f t="shared" si="8"/>
        <v>336496.1</v>
      </c>
      <c r="Q29" s="26"/>
    </row>
    <row r="30" spans="1:18" ht="106.5" customHeight="1" x14ac:dyDescent="0.3">
      <c r="A30" s="20" t="s">
        <v>50</v>
      </c>
      <c r="B30" s="21" t="s">
        <v>49</v>
      </c>
      <c r="C30" s="25">
        <f t="shared" si="4"/>
        <v>97028.800000000003</v>
      </c>
      <c r="D30" s="26">
        <f t="shared" si="4"/>
        <v>97028.800000000003</v>
      </c>
      <c r="E30" s="26">
        <f t="shared" si="4"/>
        <v>19223.47</v>
      </c>
      <c r="F30" s="32">
        <v>72771.600000000006</v>
      </c>
      <c r="G30" s="26">
        <f t="shared" si="5"/>
        <v>72771.600000000006</v>
      </c>
      <c r="H30" s="28">
        <v>19223.47</v>
      </c>
      <c r="I30" s="32">
        <v>24257.200000000001</v>
      </c>
      <c r="J30" s="26">
        <f t="shared" si="6"/>
        <v>24257.200000000001</v>
      </c>
      <c r="K30" s="28"/>
      <c r="M30" s="26">
        <f t="shared" si="7"/>
        <v>0</v>
      </c>
      <c r="N30" s="26"/>
      <c r="O30" s="25"/>
      <c r="P30" s="26">
        <f t="shared" si="8"/>
        <v>0</v>
      </c>
      <c r="Q30" s="26"/>
    </row>
    <row r="31" spans="1:18" ht="94.5" customHeight="1" x14ac:dyDescent="0.3">
      <c r="A31" s="20" t="s">
        <v>52</v>
      </c>
      <c r="B31" s="21" t="s">
        <v>51</v>
      </c>
      <c r="C31" s="25">
        <f t="shared" si="4"/>
        <v>356867.4</v>
      </c>
      <c r="D31" s="26">
        <f t="shared" si="4"/>
        <v>356867.4</v>
      </c>
      <c r="E31" s="26">
        <f t="shared" si="4"/>
        <v>0</v>
      </c>
      <c r="F31" s="32">
        <v>89220.800000000003</v>
      </c>
      <c r="G31" s="26">
        <f t="shared" si="5"/>
        <v>89220.800000000003</v>
      </c>
      <c r="H31" s="28"/>
      <c r="I31" s="32">
        <v>89222</v>
      </c>
      <c r="J31" s="26">
        <f t="shared" si="6"/>
        <v>89222</v>
      </c>
      <c r="K31" s="25"/>
      <c r="L31" s="32">
        <v>178424.6</v>
      </c>
      <c r="M31" s="26">
        <f t="shared" si="7"/>
        <v>178424.6</v>
      </c>
      <c r="N31" s="26"/>
      <c r="O31" s="25"/>
      <c r="P31" s="26">
        <f t="shared" si="8"/>
        <v>0</v>
      </c>
      <c r="Q31" s="26"/>
    </row>
    <row r="32" spans="1:18" ht="63" customHeight="1" x14ac:dyDescent="0.3">
      <c r="A32" s="20" t="s">
        <v>54</v>
      </c>
      <c r="B32" s="21" t="s">
        <v>53</v>
      </c>
      <c r="C32" s="25">
        <f t="shared" si="4"/>
        <v>67309.5</v>
      </c>
      <c r="D32" s="26">
        <f t="shared" si="4"/>
        <v>67309.5</v>
      </c>
      <c r="E32" s="26">
        <f t="shared" si="4"/>
        <v>0</v>
      </c>
      <c r="F32" s="32">
        <v>16827.3</v>
      </c>
      <c r="G32" s="26">
        <f t="shared" si="5"/>
        <v>16827.3</v>
      </c>
      <c r="H32" s="25"/>
      <c r="I32" s="32">
        <v>16827.3</v>
      </c>
      <c r="J32" s="26">
        <f t="shared" si="6"/>
        <v>16827.3</v>
      </c>
      <c r="K32" s="28"/>
      <c r="L32" s="32">
        <v>16827.3</v>
      </c>
      <c r="M32" s="26">
        <f t="shared" si="7"/>
        <v>16827.3</v>
      </c>
      <c r="N32" s="26"/>
      <c r="O32" s="32">
        <v>16827.599999999999</v>
      </c>
      <c r="P32" s="26">
        <f t="shared" si="8"/>
        <v>16827.599999999999</v>
      </c>
      <c r="Q32" s="26"/>
    </row>
    <row r="33" spans="1:27" ht="64.5" customHeight="1" x14ac:dyDescent="0.3">
      <c r="A33" s="20" t="s">
        <v>56</v>
      </c>
      <c r="B33" s="21" t="s">
        <v>55</v>
      </c>
      <c r="C33" s="25">
        <f t="shared" si="4"/>
        <v>1378492.4</v>
      </c>
      <c r="D33" s="26">
        <f t="shared" si="4"/>
        <v>1378492.4</v>
      </c>
      <c r="E33" s="26">
        <f t="shared" si="4"/>
        <v>0</v>
      </c>
      <c r="F33" s="32">
        <v>344623.1</v>
      </c>
      <c r="G33" s="26">
        <f t="shared" si="5"/>
        <v>344623.1</v>
      </c>
      <c r="H33" s="28"/>
      <c r="I33" s="32">
        <v>344623.1</v>
      </c>
      <c r="J33" s="26">
        <f t="shared" si="6"/>
        <v>344623.1</v>
      </c>
      <c r="K33" s="25"/>
      <c r="L33" s="32">
        <v>344623.1</v>
      </c>
      <c r="M33" s="26">
        <f t="shared" si="7"/>
        <v>344623.1</v>
      </c>
      <c r="N33" s="25"/>
      <c r="O33" s="32">
        <v>344623.1</v>
      </c>
      <c r="P33" s="26">
        <f t="shared" si="8"/>
        <v>344623.1</v>
      </c>
      <c r="Q33" s="26"/>
    </row>
    <row r="34" spans="1:27" ht="63.75" customHeight="1" x14ac:dyDescent="0.3">
      <c r="A34" s="20" t="s">
        <v>58</v>
      </c>
      <c r="B34" s="21" t="s">
        <v>57</v>
      </c>
      <c r="C34" s="25">
        <f t="shared" si="4"/>
        <v>284533.2</v>
      </c>
      <c r="D34" s="26">
        <f t="shared" si="4"/>
        <v>284533.2</v>
      </c>
      <c r="E34" s="26">
        <f t="shared" si="4"/>
        <v>0</v>
      </c>
      <c r="F34" s="32">
        <v>56906.6</v>
      </c>
      <c r="G34" s="26">
        <f t="shared" si="5"/>
        <v>56906.6</v>
      </c>
      <c r="H34" s="25"/>
      <c r="I34" s="32">
        <v>85359.9</v>
      </c>
      <c r="J34" s="26">
        <f t="shared" si="6"/>
        <v>85359.9</v>
      </c>
      <c r="K34" s="26"/>
      <c r="L34" s="32">
        <v>85359.9</v>
      </c>
      <c r="M34" s="26">
        <f t="shared" si="7"/>
        <v>85359.9</v>
      </c>
      <c r="N34" s="26"/>
      <c r="O34" s="32">
        <v>56906.8</v>
      </c>
      <c r="P34" s="26">
        <f t="shared" si="8"/>
        <v>56906.8</v>
      </c>
      <c r="Q34" s="26"/>
    </row>
    <row r="35" spans="1:27" ht="90" customHeight="1" x14ac:dyDescent="0.3">
      <c r="A35" s="20" t="s">
        <v>60</v>
      </c>
      <c r="B35" s="21" t="s">
        <v>59</v>
      </c>
      <c r="C35" s="25">
        <f t="shared" si="4"/>
        <v>732702</v>
      </c>
      <c r="D35" s="26">
        <f t="shared" si="4"/>
        <v>732702</v>
      </c>
      <c r="E35" s="26">
        <f t="shared" si="4"/>
        <v>0</v>
      </c>
      <c r="F35" s="32">
        <v>99973.1</v>
      </c>
      <c r="G35" s="26">
        <f t="shared" si="5"/>
        <v>99973.1</v>
      </c>
      <c r="H35" s="28"/>
      <c r="I35" s="32">
        <v>219810.6</v>
      </c>
      <c r="J35" s="26">
        <f t="shared" si="6"/>
        <v>219810.6</v>
      </c>
      <c r="K35" s="26"/>
      <c r="L35" s="32">
        <v>275278.7</v>
      </c>
      <c r="M35" s="26">
        <f t="shared" si="7"/>
        <v>275278.7</v>
      </c>
      <c r="N35" s="26"/>
      <c r="O35" s="32">
        <v>137639.6</v>
      </c>
      <c r="P35" s="26">
        <f t="shared" si="8"/>
        <v>137639.6</v>
      </c>
      <c r="Q35" s="26"/>
    </row>
    <row r="36" spans="1:27" ht="77.25" customHeight="1" x14ac:dyDescent="0.3">
      <c r="A36" s="20" t="s">
        <v>62</v>
      </c>
      <c r="B36" s="21" t="s">
        <v>61</v>
      </c>
      <c r="C36" s="25">
        <f t="shared" si="4"/>
        <v>2760850</v>
      </c>
      <c r="D36" s="26">
        <f t="shared" si="4"/>
        <v>2760850</v>
      </c>
      <c r="E36" s="26">
        <f t="shared" si="4"/>
        <v>0</v>
      </c>
      <c r="F36" s="32">
        <v>580000</v>
      </c>
      <c r="G36" s="26">
        <f t="shared" si="5"/>
        <v>580000</v>
      </c>
      <c r="H36" s="25"/>
      <c r="I36" s="30"/>
      <c r="J36" s="26">
        <f t="shared" si="6"/>
        <v>0</v>
      </c>
      <c r="K36" s="30"/>
      <c r="L36" s="32">
        <v>609000</v>
      </c>
      <c r="M36" s="26">
        <f t="shared" si="7"/>
        <v>609000</v>
      </c>
      <c r="N36" s="30"/>
      <c r="O36" s="32">
        <v>1571850</v>
      </c>
      <c r="P36" s="26">
        <f t="shared" si="8"/>
        <v>1571850</v>
      </c>
      <c r="Q36" s="26"/>
    </row>
    <row r="37" spans="1:27" ht="70.5" customHeight="1" x14ac:dyDescent="0.3">
      <c r="A37" s="20" t="s">
        <v>64</v>
      </c>
      <c r="B37" s="21" t="s">
        <v>63</v>
      </c>
      <c r="C37" s="25">
        <f t="shared" si="4"/>
        <v>85696.8</v>
      </c>
      <c r="D37" s="26">
        <f t="shared" si="4"/>
        <v>85696.8</v>
      </c>
      <c r="E37" s="26">
        <f t="shared" si="4"/>
        <v>0</v>
      </c>
      <c r="F37" s="25"/>
      <c r="G37" s="26">
        <f t="shared" si="5"/>
        <v>0</v>
      </c>
      <c r="H37" s="29"/>
      <c r="I37" s="32">
        <v>23467.3</v>
      </c>
      <c r="J37" s="26">
        <f t="shared" si="6"/>
        <v>23467.3</v>
      </c>
      <c r="K37" s="29"/>
      <c r="L37" s="29"/>
      <c r="M37" s="26">
        <f t="shared" si="7"/>
        <v>0</v>
      </c>
      <c r="N37" s="29"/>
      <c r="O37" s="32">
        <v>62229.5</v>
      </c>
      <c r="P37" s="26">
        <f t="shared" si="8"/>
        <v>62229.5</v>
      </c>
      <c r="Q37" s="29"/>
      <c r="R37" s="12"/>
    </row>
    <row r="38" spans="1:27" ht="87.75" customHeight="1" x14ac:dyDescent="0.3">
      <c r="A38" s="20" t="s">
        <v>66</v>
      </c>
      <c r="B38" s="21" t="s">
        <v>65</v>
      </c>
      <c r="C38" s="25">
        <f t="shared" si="4"/>
        <v>247979.5</v>
      </c>
      <c r="D38" s="26">
        <f t="shared" si="4"/>
        <v>247979.5</v>
      </c>
      <c r="E38" s="26">
        <f t="shared" si="4"/>
        <v>0</v>
      </c>
      <c r="F38" s="25"/>
      <c r="G38" s="26">
        <f t="shared" si="5"/>
        <v>0</v>
      </c>
      <c r="H38" s="29"/>
      <c r="I38" s="29"/>
      <c r="J38" s="26">
        <f t="shared" si="6"/>
        <v>0</v>
      </c>
      <c r="K38" s="29"/>
      <c r="L38" s="30"/>
      <c r="M38" s="26">
        <f t="shared" si="7"/>
        <v>0</v>
      </c>
      <c r="N38" s="30"/>
      <c r="O38" s="32">
        <v>247979.5</v>
      </c>
      <c r="P38" s="26">
        <f t="shared" si="8"/>
        <v>247979.5</v>
      </c>
      <c r="Q38" s="29"/>
    </row>
    <row r="39" spans="1:27" ht="66.75" customHeight="1" x14ac:dyDescent="0.3">
      <c r="A39" s="20" t="s">
        <v>68</v>
      </c>
      <c r="B39" s="21" t="s">
        <v>67</v>
      </c>
      <c r="C39" s="25">
        <f t="shared" si="4"/>
        <v>1242421.3999999999</v>
      </c>
      <c r="D39" s="26">
        <f t="shared" si="4"/>
        <v>1242421.3999999999</v>
      </c>
      <c r="E39" s="26">
        <f t="shared" si="4"/>
        <v>0</v>
      </c>
      <c r="F39" s="32">
        <v>150801</v>
      </c>
      <c r="G39" s="26">
        <f t="shared" si="5"/>
        <v>150801</v>
      </c>
      <c r="H39" s="29"/>
      <c r="I39" s="32">
        <v>145300</v>
      </c>
      <c r="J39" s="26">
        <f t="shared" si="6"/>
        <v>145300</v>
      </c>
      <c r="K39" s="30"/>
      <c r="L39" s="32">
        <v>125750</v>
      </c>
      <c r="M39" s="26">
        <f t="shared" si="7"/>
        <v>125750</v>
      </c>
      <c r="N39" s="29"/>
      <c r="O39" s="32">
        <v>820570.4</v>
      </c>
      <c r="P39" s="26">
        <f t="shared" si="8"/>
        <v>820570.4</v>
      </c>
      <c r="Q39" s="26"/>
    </row>
    <row r="40" spans="1:27" ht="83.25" customHeight="1" x14ac:dyDescent="0.3">
      <c r="A40" s="20" t="s">
        <v>70</v>
      </c>
      <c r="B40" s="21" t="s">
        <v>69</v>
      </c>
      <c r="C40" s="25">
        <f t="shared" si="4"/>
        <v>78349.600000000006</v>
      </c>
      <c r="D40" s="26">
        <f t="shared" si="4"/>
        <v>78349.600000000006</v>
      </c>
      <c r="E40" s="26">
        <f t="shared" si="4"/>
        <v>0</v>
      </c>
      <c r="F40" s="32">
        <v>24829.7</v>
      </c>
      <c r="G40" s="26">
        <f t="shared" si="5"/>
        <v>24829.7</v>
      </c>
      <c r="H40" s="25"/>
      <c r="I40" s="32">
        <v>20452.099999999999</v>
      </c>
      <c r="J40" s="26">
        <f t="shared" si="6"/>
        <v>20452.099999999999</v>
      </c>
      <c r="K40" s="25"/>
      <c r="L40" s="32">
        <v>20421.900000000001</v>
      </c>
      <c r="M40" s="26">
        <f t="shared" si="7"/>
        <v>20421.900000000001</v>
      </c>
      <c r="N40" s="25"/>
      <c r="O40" s="32">
        <v>12645.9</v>
      </c>
      <c r="P40" s="26">
        <f t="shared" si="8"/>
        <v>12645.9</v>
      </c>
      <c r="Q40" s="30"/>
    </row>
    <row r="41" spans="1:27" ht="59.25" customHeight="1" x14ac:dyDescent="0.3">
      <c r="A41" s="20" t="s">
        <v>72</v>
      </c>
      <c r="B41" s="21" t="s">
        <v>71</v>
      </c>
      <c r="C41" s="25">
        <f t="shared" si="4"/>
        <v>891373.9</v>
      </c>
      <c r="D41" s="26">
        <f t="shared" si="4"/>
        <v>891373.9</v>
      </c>
      <c r="E41" s="26">
        <f t="shared" si="4"/>
        <v>0</v>
      </c>
      <c r="F41" s="32">
        <v>200000</v>
      </c>
      <c r="G41" s="26">
        <f t="shared" si="5"/>
        <v>200000</v>
      </c>
      <c r="H41" s="25"/>
      <c r="I41" s="32">
        <v>250000</v>
      </c>
      <c r="J41" s="26">
        <f t="shared" si="6"/>
        <v>250000</v>
      </c>
      <c r="K41" s="28"/>
      <c r="L41" s="32">
        <v>250000</v>
      </c>
      <c r="M41" s="26">
        <f t="shared" si="7"/>
        <v>250000</v>
      </c>
      <c r="N41" s="26"/>
      <c r="O41" s="32">
        <v>191373.9</v>
      </c>
      <c r="P41" s="26">
        <f t="shared" si="8"/>
        <v>191373.9</v>
      </c>
      <c r="Q41" s="25"/>
      <c r="R41" s="12"/>
    </row>
    <row r="42" spans="1:27" ht="63" customHeight="1" x14ac:dyDescent="0.3">
      <c r="A42" s="20" t="s">
        <v>74</v>
      </c>
      <c r="B42" s="21" t="s">
        <v>73</v>
      </c>
      <c r="C42" s="25">
        <f t="shared" si="4"/>
        <v>62144.2</v>
      </c>
      <c r="D42" s="26">
        <f t="shared" si="4"/>
        <v>62144.2</v>
      </c>
      <c r="E42" s="26">
        <f t="shared" si="4"/>
        <v>0</v>
      </c>
      <c r="F42" s="32">
        <v>40000</v>
      </c>
      <c r="G42" s="26">
        <f t="shared" si="5"/>
        <v>40000</v>
      </c>
      <c r="H42" s="25"/>
      <c r="I42" s="32">
        <v>12144.2</v>
      </c>
      <c r="J42" s="26">
        <f t="shared" si="6"/>
        <v>12144.2</v>
      </c>
      <c r="K42" s="25"/>
      <c r="L42" s="32">
        <v>10000</v>
      </c>
      <c r="M42" s="26">
        <f t="shared" si="7"/>
        <v>10000</v>
      </c>
      <c r="N42" s="26"/>
      <c r="O42" s="29"/>
      <c r="P42" s="26">
        <f t="shared" si="8"/>
        <v>0</v>
      </c>
      <c r="Q42" s="26"/>
      <c r="R42" s="12"/>
    </row>
    <row r="43" spans="1:27" ht="68.25" customHeight="1" x14ac:dyDescent="0.3">
      <c r="A43" s="20" t="s">
        <v>76</v>
      </c>
      <c r="B43" s="21" t="s">
        <v>75</v>
      </c>
      <c r="C43" s="25">
        <f t="shared" si="4"/>
        <v>575093.4</v>
      </c>
      <c r="D43" s="26">
        <f t="shared" si="4"/>
        <v>575093.4</v>
      </c>
      <c r="E43" s="26">
        <f t="shared" si="4"/>
        <v>0</v>
      </c>
      <c r="F43" s="32">
        <v>150000</v>
      </c>
      <c r="G43" s="26">
        <f t="shared" si="5"/>
        <v>150000</v>
      </c>
      <c r="H43" s="25"/>
      <c r="I43" s="32">
        <v>150000</v>
      </c>
      <c r="J43" s="26">
        <f t="shared" si="6"/>
        <v>150000</v>
      </c>
      <c r="K43" s="28"/>
      <c r="L43" s="32">
        <v>150000</v>
      </c>
      <c r="M43" s="26">
        <f t="shared" si="7"/>
        <v>150000</v>
      </c>
      <c r="N43" s="26"/>
      <c r="O43" s="32">
        <v>125093.4</v>
      </c>
      <c r="P43" s="26">
        <f t="shared" si="8"/>
        <v>125093.4</v>
      </c>
      <c r="Q43" s="26"/>
      <c r="R43" s="12"/>
    </row>
    <row r="44" spans="1:27" ht="64.5" customHeight="1" x14ac:dyDescent="0.3">
      <c r="A44" s="20" t="s">
        <v>78</v>
      </c>
      <c r="B44" s="21" t="s">
        <v>77</v>
      </c>
      <c r="C44" s="25">
        <f t="shared" si="4"/>
        <v>40839</v>
      </c>
      <c r="D44" s="26">
        <f t="shared" si="4"/>
        <v>40839</v>
      </c>
      <c r="E44" s="26">
        <f t="shared" si="4"/>
        <v>0</v>
      </c>
      <c r="F44" s="25">
        <v>15000</v>
      </c>
      <c r="G44" s="26">
        <f t="shared" si="5"/>
        <v>15000</v>
      </c>
      <c r="H44" s="25"/>
      <c r="I44" s="25">
        <v>15000</v>
      </c>
      <c r="J44" s="26">
        <f t="shared" si="6"/>
        <v>15000</v>
      </c>
      <c r="K44" s="25"/>
      <c r="L44" s="25">
        <v>10839</v>
      </c>
      <c r="M44" s="26">
        <f t="shared" si="7"/>
        <v>10839</v>
      </c>
      <c r="N44" s="25"/>
      <c r="O44" s="25"/>
      <c r="P44" s="26">
        <f t="shared" si="8"/>
        <v>0</v>
      </c>
      <c r="Q44" s="25"/>
      <c r="R44" s="12"/>
    </row>
    <row r="45" spans="1:27" ht="70.5" customHeight="1" x14ac:dyDescent="0.3">
      <c r="A45" s="20" t="s">
        <v>80</v>
      </c>
      <c r="B45" s="21" t="s">
        <v>79</v>
      </c>
      <c r="C45" s="25">
        <f t="shared" si="4"/>
        <v>16881.099999999999</v>
      </c>
      <c r="D45" s="26">
        <f t="shared" si="4"/>
        <v>16881.099999999999</v>
      </c>
      <c r="E45" s="26">
        <f t="shared" si="4"/>
        <v>0</v>
      </c>
      <c r="F45" s="25">
        <v>4000</v>
      </c>
      <c r="G45" s="26">
        <f t="shared" si="5"/>
        <v>4000</v>
      </c>
      <c r="H45" s="25"/>
      <c r="I45" s="25">
        <v>3000</v>
      </c>
      <c r="J45" s="26">
        <f t="shared" si="6"/>
        <v>3000</v>
      </c>
      <c r="K45" s="25"/>
      <c r="L45" s="25">
        <v>2500</v>
      </c>
      <c r="M45" s="26">
        <f t="shared" si="7"/>
        <v>2500</v>
      </c>
      <c r="N45" s="25"/>
      <c r="O45" s="25">
        <v>7381.1</v>
      </c>
      <c r="P45" s="26">
        <f t="shared" si="8"/>
        <v>7381.1</v>
      </c>
      <c r="Q45" s="25"/>
      <c r="R45" s="12"/>
    </row>
    <row r="46" spans="1:27" ht="80.25" customHeight="1" x14ac:dyDescent="0.3">
      <c r="A46" s="20" t="s">
        <v>82</v>
      </c>
      <c r="B46" s="21" t="s">
        <v>81</v>
      </c>
      <c r="C46" s="25">
        <f t="shared" si="4"/>
        <v>23199.200000000001</v>
      </c>
      <c r="D46" s="26">
        <f t="shared" si="4"/>
        <v>23199.200000000001</v>
      </c>
      <c r="E46" s="26">
        <f t="shared" si="4"/>
        <v>0</v>
      </c>
      <c r="F46" s="25">
        <v>23199.200000000001</v>
      </c>
      <c r="G46" s="26">
        <f t="shared" si="5"/>
        <v>23199.200000000001</v>
      </c>
      <c r="H46" s="25"/>
      <c r="I46" s="25"/>
      <c r="J46" s="26">
        <f t="shared" si="6"/>
        <v>0</v>
      </c>
      <c r="K46" s="25"/>
      <c r="L46" s="25"/>
      <c r="M46" s="26">
        <f t="shared" si="7"/>
        <v>0</v>
      </c>
      <c r="N46" s="25"/>
      <c r="O46" s="25"/>
      <c r="P46" s="26">
        <f t="shared" si="8"/>
        <v>0</v>
      </c>
      <c r="Q46" s="25"/>
      <c r="R46" s="12"/>
    </row>
    <row r="47" spans="1:27" ht="109.5" customHeight="1" x14ac:dyDescent="0.3">
      <c r="A47" s="20" t="s">
        <v>84</v>
      </c>
      <c r="B47" s="21" t="s">
        <v>83</v>
      </c>
      <c r="C47" s="25">
        <f t="shared" si="4"/>
        <v>32705.3</v>
      </c>
      <c r="D47" s="26">
        <f t="shared" si="4"/>
        <v>32705.3</v>
      </c>
      <c r="E47" s="26">
        <f t="shared" si="4"/>
        <v>0</v>
      </c>
      <c r="F47" s="25">
        <v>30105.3</v>
      </c>
      <c r="G47" s="26">
        <f t="shared" si="5"/>
        <v>30105.3</v>
      </c>
      <c r="H47" s="25"/>
      <c r="I47" s="25">
        <v>2600</v>
      </c>
      <c r="J47" s="26">
        <f t="shared" si="6"/>
        <v>2600</v>
      </c>
      <c r="K47" s="25"/>
      <c r="L47" s="25"/>
      <c r="M47" s="26">
        <f t="shared" si="7"/>
        <v>0</v>
      </c>
      <c r="N47" s="25"/>
      <c r="O47" s="25"/>
      <c r="P47" s="26">
        <f t="shared" si="8"/>
        <v>0</v>
      </c>
      <c r="Q47" s="25"/>
    </row>
    <row r="48" spans="1:27" ht="96" customHeight="1" x14ac:dyDescent="0.3">
      <c r="A48" s="20" t="s">
        <v>86</v>
      </c>
      <c r="B48" s="21" t="s">
        <v>85</v>
      </c>
      <c r="C48" s="25">
        <f t="shared" si="4"/>
        <v>1152946.3</v>
      </c>
      <c r="D48" s="26">
        <f t="shared" si="4"/>
        <v>1152946.3</v>
      </c>
      <c r="E48" s="26">
        <f t="shared" si="4"/>
        <v>0</v>
      </c>
      <c r="F48" s="25">
        <v>714509.2</v>
      </c>
      <c r="G48" s="26">
        <f t="shared" si="5"/>
        <v>714509.2</v>
      </c>
      <c r="H48" s="25"/>
      <c r="I48" s="25">
        <v>300000</v>
      </c>
      <c r="J48" s="26">
        <f t="shared" si="6"/>
        <v>300000</v>
      </c>
      <c r="K48" s="25"/>
      <c r="L48" s="25">
        <v>138437.1</v>
      </c>
      <c r="M48" s="26">
        <f t="shared" si="7"/>
        <v>138437.1</v>
      </c>
      <c r="N48" s="25"/>
      <c r="O48" s="25"/>
      <c r="P48" s="26">
        <f t="shared" si="8"/>
        <v>0</v>
      </c>
      <c r="Q48" s="25"/>
      <c r="AA48" s="11"/>
    </row>
    <row r="49" spans="1:17" ht="94.5" customHeight="1" x14ac:dyDescent="0.3">
      <c r="A49" s="20" t="s">
        <v>88</v>
      </c>
      <c r="B49" s="21" t="s">
        <v>87</v>
      </c>
      <c r="C49" s="25">
        <f t="shared" si="4"/>
        <v>0</v>
      </c>
      <c r="D49" s="26">
        <f t="shared" si="4"/>
        <v>0</v>
      </c>
      <c r="E49" s="26">
        <f t="shared" si="4"/>
        <v>0</v>
      </c>
      <c r="F49" s="25"/>
      <c r="G49" s="26">
        <f t="shared" si="5"/>
        <v>0</v>
      </c>
      <c r="H49" s="25"/>
      <c r="I49" s="25"/>
      <c r="J49" s="26">
        <f t="shared" si="6"/>
        <v>0</v>
      </c>
      <c r="K49" s="25"/>
      <c r="L49" s="25"/>
      <c r="M49" s="26">
        <f t="shared" si="7"/>
        <v>0</v>
      </c>
      <c r="N49" s="25"/>
      <c r="O49" s="25"/>
      <c r="P49" s="26">
        <f t="shared" si="8"/>
        <v>0</v>
      </c>
      <c r="Q49" s="25"/>
    </row>
    <row r="50" spans="1:17" ht="63" customHeight="1" x14ac:dyDescent="0.3">
      <c r="A50" s="20" t="s">
        <v>90</v>
      </c>
      <c r="B50" s="21" t="s">
        <v>89</v>
      </c>
      <c r="C50" s="25">
        <f t="shared" si="4"/>
        <v>169381.30000000002</v>
      </c>
      <c r="D50" s="26">
        <f t="shared" si="4"/>
        <v>169381.30000000002</v>
      </c>
      <c r="E50" s="26">
        <f t="shared" si="4"/>
        <v>0</v>
      </c>
      <c r="F50" s="25"/>
      <c r="G50" s="26">
        <f t="shared" si="5"/>
        <v>0</v>
      </c>
      <c r="H50" s="25"/>
      <c r="I50" s="25">
        <v>152443.20000000001</v>
      </c>
      <c r="J50" s="26">
        <f t="shared" si="6"/>
        <v>152443.20000000001</v>
      </c>
      <c r="K50" s="25"/>
      <c r="L50" s="25">
        <v>16938.099999999999</v>
      </c>
      <c r="M50" s="26">
        <f t="shared" si="7"/>
        <v>16938.099999999999</v>
      </c>
      <c r="N50" s="25"/>
      <c r="O50" s="25"/>
      <c r="P50" s="26">
        <f t="shared" si="8"/>
        <v>0</v>
      </c>
      <c r="Q50" s="25"/>
    </row>
    <row r="51" spans="1:17" ht="79.5" customHeight="1" x14ac:dyDescent="0.3">
      <c r="A51" s="20" t="s">
        <v>92</v>
      </c>
      <c r="B51" s="21" t="s">
        <v>91</v>
      </c>
      <c r="C51" s="25">
        <f t="shared" si="4"/>
        <v>1000000</v>
      </c>
      <c r="D51" s="26">
        <f t="shared" si="4"/>
        <v>1000000</v>
      </c>
      <c r="E51" s="26">
        <f t="shared" si="4"/>
        <v>0</v>
      </c>
      <c r="F51" s="25"/>
      <c r="G51" s="26">
        <f t="shared" si="5"/>
        <v>0</v>
      </c>
      <c r="H51" s="25"/>
      <c r="I51" s="25"/>
      <c r="J51" s="26">
        <f t="shared" si="6"/>
        <v>0</v>
      </c>
      <c r="K51" s="25"/>
      <c r="L51" s="25"/>
      <c r="M51" s="26">
        <f t="shared" si="7"/>
        <v>0</v>
      </c>
      <c r="N51" s="25"/>
      <c r="O51" s="25">
        <v>1000000</v>
      </c>
      <c r="P51" s="26">
        <f t="shared" si="8"/>
        <v>1000000</v>
      </c>
      <c r="Q51" s="25"/>
    </row>
    <row r="52" spans="1:17" ht="75.75" customHeight="1" x14ac:dyDescent="0.3">
      <c r="A52" s="20" t="s">
        <v>94</v>
      </c>
      <c r="B52" s="21" t="s">
        <v>93</v>
      </c>
      <c r="C52" s="25">
        <f t="shared" si="4"/>
        <v>186205.5</v>
      </c>
      <c r="D52" s="26">
        <f t="shared" si="4"/>
        <v>186205.5</v>
      </c>
      <c r="E52" s="26">
        <f t="shared" si="4"/>
        <v>30056.81</v>
      </c>
      <c r="F52" s="25">
        <v>112808</v>
      </c>
      <c r="G52" s="26">
        <f t="shared" si="5"/>
        <v>112808</v>
      </c>
      <c r="H52" s="25">
        <v>30056.81</v>
      </c>
      <c r="I52" s="25">
        <v>73397.5</v>
      </c>
      <c r="J52" s="26">
        <f t="shared" si="6"/>
        <v>73397.5</v>
      </c>
      <c r="K52" s="25"/>
      <c r="L52" s="25"/>
      <c r="M52" s="26">
        <f t="shared" si="7"/>
        <v>0</v>
      </c>
      <c r="N52" s="25"/>
      <c r="O52" s="25"/>
      <c r="P52" s="26">
        <f t="shared" si="8"/>
        <v>0</v>
      </c>
      <c r="Q52" s="25"/>
    </row>
    <row r="53" spans="1:17" ht="87.75" customHeight="1" x14ac:dyDescent="0.3">
      <c r="A53" s="20" t="s">
        <v>96</v>
      </c>
      <c r="B53" s="21" t="s">
        <v>95</v>
      </c>
      <c r="C53" s="25">
        <f t="shared" si="4"/>
        <v>32991.800000000003</v>
      </c>
      <c r="D53" s="26">
        <f t="shared" si="4"/>
        <v>32991.800000000003</v>
      </c>
      <c r="E53" s="26">
        <f t="shared" si="4"/>
        <v>0</v>
      </c>
      <c r="F53" s="25">
        <v>8248</v>
      </c>
      <c r="G53" s="26">
        <f t="shared" si="5"/>
        <v>8248</v>
      </c>
      <c r="H53" s="25"/>
      <c r="I53" s="25">
        <v>8248</v>
      </c>
      <c r="J53" s="26">
        <f t="shared" si="6"/>
        <v>8248</v>
      </c>
      <c r="K53" s="25"/>
      <c r="L53" s="25">
        <v>8248</v>
      </c>
      <c r="M53" s="26">
        <f t="shared" si="7"/>
        <v>8248</v>
      </c>
      <c r="N53" s="25"/>
      <c r="O53" s="25">
        <v>8247.7999999999993</v>
      </c>
      <c r="P53" s="26">
        <f t="shared" si="8"/>
        <v>8247.7999999999993</v>
      </c>
      <c r="Q53" s="25"/>
    </row>
    <row r="54" spans="1:17" ht="63" customHeight="1" x14ac:dyDescent="0.3">
      <c r="A54" s="20" t="s">
        <v>98</v>
      </c>
      <c r="B54" s="21" t="s">
        <v>97</v>
      </c>
      <c r="C54" s="25">
        <f t="shared" si="4"/>
        <v>151449.30000000002</v>
      </c>
      <c r="D54" s="26">
        <f t="shared" si="4"/>
        <v>151449.30000000002</v>
      </c>
      <c r="E54" s="26">
        <f t="shared" si="4"/>
        <v>0</v>
      </c>
      <c r="F54" s="25">
        <v>30289.8</v>
      </c>
      <c r="G54" s="26">
        <f t="shared" si="5"/>
        <v>30289.8</v>
      </c>
      <c r="H54" s="25"/>
      <c r="I54" s="25">
        <v>45434.8</v>
      </c>
      <c r="J54" s="26">
        <f t="shared" si="6"/>
        <v>45434.8</v>
      </c>
      <c r="K54" s="25"/>
      <c r="L54" s="25">
        <v>45434.8</v>
      </c>
      <c r="M54" s="26">
        <f t="shared" si="7"/>
        <v>45434.8</v>
      </c>
      <c r="N54" s="25"/>
      <c r="O54" s="25">
        <v>30289.9</v>
      </c>
      <c r="P54" s="26">
        <f t="shared" si="8"/>
        <v>30289.9</v>
      </c>
      <c r="Q54" s="25"/>
    </row>
    <row r="55" spans="1:17" ht="105" customHeight="1" x14ac:dyDescent="0.3">
      <c r="A55" s="20" t="s">
        <v>99</v>
      </c>
      <c r="B55" s="21" t="s">
        <v>93</v>
      </c>
      <c r="C55" s="25">
        <f t="shared" si="4"/>
        <v>23299.599999999999</v>
      </c>
      <c r="D55" s="26">
        <f t="shared" si="4"/>
        <v>23299.599999999999</v>
      </c>
      <c r="E55" s="26">
        <f t="shared" si="4"/>
        <v>0</v>
      </c>
      <c r="F55" s="25">
        <v>23299.599999999999</v>
      </c>
      <c r="G55" s="26">
        <f t="shared" si="5"/>
        <v>23299.599999999999</v>
      </c>
      <c r="H55" s="25"/>
      <c r="I55" s="25"/>
      <c r="J55" s="26">
        <f t="shared" si="6"/>
        <v>0</v>
      </c>
      <c r="K55" s="25"/>
      <c r="L55" s="25"/>
      <c r="M55" s="26">
        <f t="shared" si="7"/>
        <v>0</v>
      </c>
      <c r="N55" s="25"/>
      <c r="O55" s="25"/>
      <c r="P55" s="26">
        <f t="shared" si="8"/>
        <v>0</v>
      </c>
      <c r="Q55" s="25"/>
    </row>
    <row r="56" spans="1:17" ht="90" customHeight="1" x14ac:dyDescent="0.3">
      <c r="A56" s="20" t="s">
        <v>101</v>
      </c>
      <c r="B56" s="21" t="s">
        <v>100</v>
      </c>
      <c r="C56" s="25">
        <f t="shared" si="4"/>
        <v>305129.2</v>
      </c>
      <c r="D56" s="26">
        <f t="shared" si="4"/>
        <v>305129.2</v>
      </c>
      <c r="E56" s="26">
        <f t="shared" si="4"/>
        <v>0</v>
      </c>
      <c r="F56" s="25">
        <v>61025.8</v>
      </c>
      <c r="G56" s="26">
        <f t="shared" si="5"/>
        <v>61025.8</v>
      </c>
      <c r="H56" s="25"/>
      <c r="I56" s="25">
        <v>91538.8</v>
      </c>
      <c r="J56" s="26">
        <f t="shared" si="6"/>
        <v>91538.8</v>
      </c>
      <c r="K56" s="25"/>
      <c r="L56" s="25">
        <v>91538.8</v>
      </c>
      <c r="M56" s="26">
        <f t="shared" si="7"/>
        <v>91538.8</v>
      </c>
      <c r="N56" s="25"/>
      <c r="O56" s="25">
        <v>61025.8</v>
      </c>
      <c r="P56" s="26">
        <f t="shared" si="8"/>
        <v>61025.8</v>
      </c>
      <c r="Q56" s="25"/>
    </row>
    <row r="57" spans="1:17" ht="102.75" customHeight="1" x14ac:dyDescent="0.3">
      <c r="A57" s="20" t="s">
        <v>103</v>
      </c>
      <c r="B57" s="21" t="s">
        <v>102</v>
      </c>
      <c r="C57" s="25">
        <f t="shared" si="4"/>
        <v>152564.5</v>
      </c>
      <c r="D57" s="26">
        <f t="shared" si="4"/>
        <v>152564.5</v>
      </c>
      <c r="E57" s="26">
        <f t="shared" si="4"/>
        <v>0</v>
      </c>
      <c r="F57" s="25"/>
      <c r="G57" s="26">
        <f t="shared" si="5"/>
        <v>0</v>
      </c>
      <c r="H57" s="25"/>
      <c r="I57" s="25">
        <v>45769.4</v>
      </c>
      <c r="J57" s="26">
        <f t="shared" si="6"/>
        <v>45769.4</v>
      </c>
      <c r="K57" s="25"/>
      <c r="L57" s="25">
        <v>53397.599999999999</v>
      </c>
      <c r="M57" s="26">
        <f t="shared" si="7"/>
        <v>53397.599999999999</v>
      </c>
      <c r="N57" s="25"/>
      <c r="O57" s="25">
        <v>53397.5</v>
      </c>
      <c r="P57" s="26">
        <f t="shared" si="8"/>
        <v>53397.5</v>
      </c>
      <c r="Q57" s="25"/>
    </row>
    <row r="58" spans="1:17" ht="87" customHeight="1" x14ac:dyDescent="0.3">
      <c r="A58" s="20" t="s">
        <v>105</v>
      </c>
      <c r="B58" s="21" t="s">
        <v>104</v>
      </c>
      <c r="C58" s="25">
        <f t="shared" si="4"/>
        <v>355000</v>
      </c>
      <c r="D58" s="26">
        <f t="shared" si="4"/>
        <v>355000</v>
      </c>
      <c r="E58" s="26">
        <f t="shared" si="4"/>
        <v>20179.830000000002</v>
      </c>
      <c r="F58" s="25">
        <v>177500</v>
      </c>
      <c r="G58" s="26">
        <f t="shared" si="5"/>
        <v>177500</v>
      </c>
      <c r="H58" s="26">
        <v>20179.830000000002</v>
      </c>
      <c r="I58" s="25">
        <v>177500</v>
      </c>
      <c r="J58" s="26">
        <f t="shared" si="6"/>
        <v>177500</v>
      </c>
      <c r="K58" s="26"/>
      <c r="L58" s="25"/>
      <c r="M58" s="26">
        <f t="shared" si="7"/>
        <v>0</v>
      </c>
      <c r="N58" s="25"/>
      <c r="O58" s="25"/>
      <c r="P58" s="26">
        <f t="shared" si="8"/>
        <v>0</v>
      </c>
      <c r="Q58" s="25"/>
    </row>
    <row r="59" spans="1:17" ht="76.5" customHeight="1" x14ac:dyDescent="0.3">
      <c r="A59" s="20" t="s">
        <v>107</v>
      </c>
      <c r="B59" s="21" t="s">
        <v>106</v>
      </c>
      <c r="C59" s="25">
        <f t="shared" si="4"/>
        <v>203688.3</v>
      </c>
      <c r="D59" s="26">
        <f t="shared" si="4"/>
        <v>203688.3</v>
      </c>
      <c r="E59" s="26">
        <f t="shared" si="4"/>
        <v>0</v>
      </c>
      <c r="F59" s="25">
        <v>50922</v>
      </c>
      <c r="G59" s="26">
        <f t="shared" si="5"/>
        <v>50922</v>
      </c>
      <c r="H59" s="25"/>
      <c r="I59" s="25">
        <v>50922</v>
      </c>
      <c r="J59" s="26">
        <f t="shared" si="6"/>
        <v>50922</v>
      </c>
      <c r="K59" s="25"/>
      <c r="L59" s="25">
        <v>50922</v>
      </c>
      <c r="M59" s="26">
        <f t="shared" si="7"/>
        <v>50922</v>
      </c>
      <c r="N59" s="25"/>
      <c r="O59" s="25">
        <v>50922.3</v>
      </c>
      <c r="P59" s="26">
        <f t="shared" si="8"/>
        <v>50922.3</v>
      </c>
      <c r="Q59" s="25"/>
    </row>
    <row r="60" spans="1:17" ht="75" customHeight="1" x14ac:dyDescent="0.3">
      <c r="A60" s="20" t="s">
        <v>109</v>
      </c>
      <c r="B60" s="21" t="s">
        <v>108</v>
      </c>
      <c r="C60" s="25">
        <f t="shared" si="4"/>
        <v>23299.599999999999</v>
      </c>
      <c r="D60" s="26">
        <f t="shared" si="4"/>
        <v>23299.599999999999</v>
      </c>
      <c r="E60" s="26">
        <f t="shared" si="4"/>
        <v>0</v>
      </c>
      <c r="F60" s="25">
        <v>23299.599999999999</v>
      </c>
      <c r="G60" s="26">
        <f t="shared" si="5"/>
        <v>23299.599999999999</v>
      </c>
      <c r="H60" s="25"/>
      <c r="I60" s="25"/>
      <c r="J60" s="26">
        <f t="shared" si="6"/>
        <v>0</v>
      </c>
      <c r="K60" s="25"/>
      <c r="L60" s="25"/>
      <c r="M60" s="26">
        <f t="shared" si="7"/>
        <v>0</v>
      </c>
      <c r="N60" s="25"/>
      <c r="O60" s="25"/>
      <c r="P60" s="26">
        <f t="shared" si="8"/>
        <v>0</v>
      </c>
      <c r="Q60" s="25"/>
    </row>
    <row r="61" spans="1:17" ht="91.5" customHeight="1" x14ac:dyDescent="0.3">
      <c r="A61" s="20" t="s">
        <v>111</v>
      </c>
      <c r="B61" s="21" t="s">
        <v>110</v>
      </c>
      <c r="C61" s="25">
        <f t="shared" si="4"/>
        <v>200000</v>
      </c>
      <c r="D61" s="26">
        <f t="shared" si="4"/>
        <v>200000</v>
      </c>
      <c r="E61" s="26">
        <f t="shared" si="4"/>
        <v>0</v>
      </c>
      <c r="F61" s="25"/>
      <c r="G61" s="26">
        <f t="shared" si="5"/>
        <v>0</v>
      </c>
      <c r="H61" s="25"/>
      <c r="I61" s="25"/>
      <c r="J61" s="26">
        <f t="shared" si="6"/>
        <v>0</v>
      </c>
      <c r="K61" s="25"/>
      <c r="L61" s="25"/>
      <c r="M61" s="26">
        <f t="shared" si="7"/>
        <v>0</v>
      </c>
      <c r="N61" s="25"/>
      <c r="O61" s="25">
        <v>200000</v>
      </c>
      <c r="P61" s="26">
        <f t="shared" si="8"/>
        <v>200000</v>
      </c>
      <c r="Q61" s="25"/>
    </row>
    <row r="62" spans="1:17" ht="96.75" customHeight="1" x14ac:dyDescent="0.3">
      <c r="A62" s="20" t="s">
        <v>113</v>
      </c>
      <c r="B62" s="21" t="s">
        <v>112</v>
      </c>
      <c r="C62" s="25">
        <f t="shared" si="4"/>
        <v>500000</v>
      </c>
      <c r="D62" s="26">
        <f t="shared" si="4"/>
        <v>500000</v>
      </c>
      <c r="E62" s="26">
        <f t="shared" si="4"/>
        <v>0</v>
      </c>
      <c r="F62" s="25"/>
      <c r="G62" s="26">
        <f t="shared" si="5"/>
        <v>0</v>
      </c>
      <c r="H62" s="25"/>
      <c r="I62" s="25"/>
      <c r="J62" s="26">
        <f t="shared" si="6"/>
        <v>0</v>
      </c>
      <c r="K62" s="25"/>
      <c r="L62" s="25"/>
      <c r="M62" s="26">
        <f t="shared" si="7"/>
        <v>0</v>
      </c>
      <c r="N62" s="25"/>
      <c r="O62" s="25">
        <v>500000</v>
      </c>
      <c r="P62" s="26">
        <f t="shared" si="8"/>
        <v>500000</v>
      </c>
      <c r="Q62" s="25"/>
    </row>
    <row r="63" spans="1:17" ht="71.25" customHeight="1" x14ac:dyDescent="0.3">
      <c r="A63" s="20" t="s">
        <v>115</v>
      </c>
      <c r="B63" s="21" t="s">
        <v>114</v>
      </c>
      <c r="C63" s="25">
        <f t="shared" si="4"/>
        <v>2500000</v>
      </c>
      <c r="D63" s="26">
        <f t="shared" si="4"/>
        <v>2500000</v>
      </c>
      <c r="E63" s="26">
        <f t="shared" si="4"/>
        <v>0</v>
      </c>
      <c r="F63" s="25"/>
      <c r="G63" s="26">
        <f t="shared" si="5"/>
        <v>0</v>
      </c>
      <c r="H63" s="25"/>
      <c r="I63" s="25"/>
      <c r="J63" s="26">
        <f t="shared" si="6"/>
        <v>0</v>
      </c>
      <c r="K63" s="25"/>
      <c r="L63" s="25"/>
      <c r="M63" s="26">
        <f t="shared" si="7"/>
        <v>0</v>
      </c>
      <c r="N63" s="25"/>
      <c r="O63" s="25">
        <v>2500000</v>
      </c>
      <c r="P63" s="26">
        <f t="shared" si="8"/>
        <v>2500000</v>
      </c>
      <c r="Q63" s="25"/>
    </row>
    <row r="64" spans="1:17" ht="99" customHeight="1" x14ac:dyDescent="0.3">
      <c r="A64" s="20" t="s">
        <v>117</v>
      </c>
      <c r="B64" s="21" t="s">
        <v>116</v>
      </c>
      <c r="C64" s="25">
        <f t="shared" si="4"/>
        <v>243209.5</v>
      </c>
      <c r="D64" s="26">
        <f t="shared" si="4"/>
        <v>243209.5</v>
      </c>
      <c r="E64" s="26">
        <f t="shared" si="4"/>
        <v>50605.2</v>
      </c>
      <c r="F64" s="25">
        <v>52200</v>
      </c>
      <c r="G64" s="26">
        <f t="shared" si="5"/>
        <v>52200</v>
      </c>
      <c r="H64" s="26">
        <v>50605.2</v>
      </c>
      <c r="I64" s="25">
        <v>83200</v>
      </c>
      <c r="J64" s="26">
        <f t="shared" si="6"/>
        <v>83200</v>
      </c>
      <c r="K64" s="25"/>
      <c r="L64" s="25">
        <v>68200</v>
      </c>
      <c r="M64" s="26">
        <f t="shared" si="7"/>
        <v>68200</v>
      </c>
      <c r="N64" s="25"/>
      <c r="O64" s="25">
        <v>39609.5</v>
      </c>
      <c r="P64" s="26">
        <f t="shared" si="8"/>
        <v>39609.5</v>
      </c>
      <c r="Q64" s="25"/>
    </row>
    <row r="65" spans="1:17" ht="93.75" customHeight="1" x14ac:dyDescent="0.3">
      <c r="A65" s="20" t="s">
        <v>119</v>
      </c>
      <c r="B65" s="21" t="s">
        <v>118</v>
      </c>
      <c r="C65" s="25">
        <f t="shared" si="4"/>
        <v>1810490.4</v>
      </c>
      <c r="D65" s="26">
        <f t="shared" si="4"/>
        <v>1810490.4</v>
      </c>
      <c r="E65" s="26">
        <f t="shared" si="4"/>
        <v>0</v>
      </c>
      <c r="F65" s="25">
        <v>1715260</v>
      </c>
      <c r="G65" s="26">
        <f t="shared" si="5"/>
        <v>1715260</v>
      </c>
      <c r="H65" s="25"/>
      <c r="I65" s="25">
        <v>95230.399999999994</v>
      </c>
      <c r="J65" s="26">
        <f t="shared" si="6"/>
        <v>95230.399999999994</v>
      </c>
      <c r="K65" s="25"/>
      <c r="L65" s="25"/>
      <c r="M65" s="26">
        <f t="shared" si="7"/>
        <v>0</v>
      </c>
      <c r="N65" s="25"/>
      <c r="O65" s="25"/>
      <c r="P65" s="26">
        <f t="shared" si="8"/>
        <v>0</v>
      </c>
      <c r="Q65" s="25"/>
    </row>
    <row r="66" spans="1:17" ht="63" customHeight="1" x14ac:dyDescent="0.3">
      <c r="A66" s="20" t="s">
        <v>121</v>
      </c>
      <c r="B66" s="21" t="s">
        <v>120</v>
      </c>
      <c r="C66" s="25">
        <f t="shared" si="4"/>
        <v>6048143.2999999998</v>
      </c>
      <c r="D66" s="26">
        <f t="shared" si="4"/>
        <v>6048143.2999999998</v>
      </c>
      <c r="E66" s="26">
        <f t="shared" si="4"/>
        <v>0</v>
      </c>
      <c r="F66" s="25"/>
      <c r="G66" s="26">
        <f t="shared" si="5"/>
        <v>0</v>
      </c>
      <c r="H66" s="25"/>
      <c r="I66" s="25"/>
      <c r="J66" s="26">
        <f t="shared" si="6"/>
        <v>0</v>
      </c>
      <c r="K66" s="25"/>
      <c r="L66" s="25"/>
      <c r="M66" s="26">
        <f t="shared" si="7"/>
        <v>0</v>
      </c>
      <c r="N66" s="25"/>
      <c r="O66" s="25">
        <v>6048143.2999999998</v>
      </c>
      <c r="P66" s="26">
        <f t="shared" si="8"/>
        <v>6048143.2999999998</v>
      </c>
      <c r="Q66" s="25"/>
    </row>
    <row r="67" spans="1:17" ht="63" customHeight="1" x14ac:dyDescent="0.3">
      <c r="A67" s="20" t="s">
        <v>123</v>
      </c>
      <c r="B67" s="21" t="s">
        <v>122</v>
      </c>
      <c r="C67" s="25">
        <f t="shared" si="4"/>
        <v>558250</v>
      </c>
      <c r="D67" s="26">
        <f t="shared" si="4"/>
        <v>558250</v>
      </c>
      <c r="E67" s="26">
        <f t="shared" si="4"/>
        <v>0</v>
      </c>
      <c r="F67" s="25"/>
      <c r="G67" s="26">
        <f t="shared" si="5"/>
        <v>0</v>
      </c>
      <c r="H67" s="25"/>
      <c r="I67" s="25"/>
      <c r="J67" s="26">
        <f t="shared" si="6"/>
        <v>0</v>
      </c>
      <c r="K67" s="25"/>
      <c r="L67" s="25"/>
      <c r="M67" s="26">
        <f t="shared" si="7"/>
        <v>0</v>
      </c>
      <c r="N67" s="25"/>
      <c r="O67" s="25">
        <v>558250</v>
      </c>
      <c r="P67" s="26">
        <f t="shared" si="8"/>
        <v>558250</v>
      </c>
      <c r="Q67" s="25"/>
    </row>
    <row r="68" spans="1:17" ht="63" customHeight="1" x14ac:dyDescent="0.3">
      <c r="A68" s="20" t="s">
        <v>124</v>
      </c>
      <c r="B68" s="21" t="s">
        <v>164</v>
      </c>
      <c r="C68" s="25">
        <f t="shared" si="4"/>
        <v>4617.2999999999993</v>
      </c>
      <c r="D68" s="26">
        <f t="shared" si="4"/>
        <v>4617.2999999999993</v>
      </c>
      <c r="E68" s="26">
        <f t="shared" si="4"/>
        <v>0</v>
      </c>
      <c r="F68" s="25"/>
      <c r="G68" s="26">
        <f t="shared" si="5"/>
        <v>0</v>
      </c>
      <c r="H68" s="25"/>
      <c r="I68" s="25"/>
      <c r="J68" s="26">
        <f t="shared" si="6"/>
        <v>0</v>
      </c>
      <c r="K68" s="25"/>
      <c r="L68" s="25">
        <v>2308.6999999999998</v>
      </c>
      <c r="M68" s="26">
        <f t="shared" si="7"/>
        <v>2308.6999999999998</v>
      </c>
      <c r="N68" s="25"/>
      <c r="O68" s="25">
        <v>2308.6</v>
      </c>
      <c r="P68" s="26">
        <f t="shared" si="8"/>
        <v>2308.6</v>
      </c>
      <c r="Q68" s="25"/>
    </row>
    <row r="69" spans="1:17" ht="69" customHeight="1" x14ac:dyDescent="0.3">
      <c r="A69" s="20" t="s">
        <v>126</v>
      </c>
      <c r="B69" s="21" t="s">
        <v>125</v>
      </c>
      <c r="C69" s="25">
        <f t="shared" si="4"/>
        <v>194281.4</v>
      </c>
      <c r="D69" s="26">
        <f t="shared" si="4"/>
        <v>194281.4</v>
      </c>
      <c r="E69" s="26">
        <f t="shared" si="4"/>
        <v>0</v>
      </c>
      <c r="F69" s="25"/>
      <c r="G69" s="26">
        <f t="shared" si="5"/>
        <v>0</v>
      </c>
      <c r="H69" s="25"/>
      <c r="I69" s="25">
        <v>14281.4</v>
      </c>
      <c r="J69" s="26">
        <f t="shared" si="6"/>
        <v>14281.4</v>
      </c>
      <c r="K69" s="25"/>
      <c r="L69" s="25">
        <v>80000</v>
      </c>
      <c r="M69" s="26">
        <f t="shared" si="7"/>
        <v>80000</v>
      </c>
      <c r="N69" s="25"/>
      <c r="O69" s="25">
        <v>100000</v>
      </c>
      <c r="P69" s="26">
        <f t="shared" si="8"/>
        <v>100000</v>
      </c>
      <c r="Q69" s="25"/>
    </row>
    <row r="70" spans="1:17" ht="81" customHeight="1" x14ac:dyDescent="0.3">
      <c r="A70" s="20" t="s">
        <v>128</v>
      </c>
      <c r="B70" s="21" t="s">
        <v>127</v>
      </c>
      <c r="C70" s="25">
        <f t="shared" si="4"/>
        <v>100000</v>
      </c>
      <c r="D70" s="26">
        <f t="shared" si="4"/>
        <v>100000</v>
      </c>
      <c r="E70" s="26">
        <f t="shared" si="4"/>
        <v>0</v>
      </c>
      <c r="F70" s="25"/>
      <c r="G70" s="26">
        <f t="shared" si="5"/>
        <v>0</v>
      </c>
      <c r="H70" s="25"/>
      <c r="I70" s="25"/>
      <c r="J70" s="26">
        <f t="shared" si="6"/>
        <v>0</v>
      </c>
      <c r="K70" s="25"/>
      <c r="L70" s="25"/>
      <c r="M70" s="26">
        <f t="shared" si="7"/>
        <v>0</v>
      </c>
      <c r="N70" s="25"/>
      <c r="O70" s="25">
        <v>100000</v>
      </c>
      <c r="P70" s="26">
        <f t="shared" si="8"/>
        <v>100000</v>
      </c>
      <c r="Q70" s="25"/>
    </row>
    <row r="71" spans="1:17" ht="78" customHeight="1" x14ac:dyDescent="0.3">
      <c r="A71" s="20" t="s">
        <v>130</v>
      </c>
      <c r="B71" s="21" t="s">
        <v>129</v>
      </c>
      <c r="C71" s="25">
        <f t="shared" si="4"/>
        <v>80000</v>
      </c>
      <c r="D71" s="26">
        <f t="shared" si="4"/>
        <v>80000</v>
      </c>
      <c r="E71" s="26">
        <f t="shared" si="4"/>
        <v>0</v>
      </c>
      <c r="F71" s="25"/>
      <c r="G71" s="26">
        <f t="shared" si="5"/>
        <v>0</v>
      </c>
      <c r="H71" s="25"/>
      <c r="I71" s="25"/>
      <c r="J71" s="26">
        <f t="shared" si="6"/>
        <v>0</v>
      </c>
      <c r="K71" s="25"/>
      <c r="L71" s="25"/>
      <c r="M71" s="26">
        <f t="shared" si="7"/>
        <v>0</v>
      </c>
      <c r="N71" s="25"/>
      <c r="O71" s="25">
        <v>80000</v>
      </c>
      <c r="P71" s="26">
        <f t="shared" si="8"/>
        <v>80000</v>
      </c>
      <c r="Q71" s="25"/>
    </row>
    <row r="72" spans="1:17" ht="63" customHeight="1" x14ac:dyDescent="0.3">
      <c r="A72" s="20" t="s">
        <v>132</v>
      </c>
      <c r="B72" s="21" t="s">
        <v>131</v>
      </c>
      <c r="C72" s="25">
        <f t="shared" si="4"/>
        <v>400000</v>
      </c>
      <c r="D72" s="26">
        <f t="shared" si="4"/>
        <v>400000</v>
      </c>
      <c r="E72" s="26">
        <f t="shared" si="4"/>
        <v>0</v>
      </c>
      <c r="F72" s="25"/>
      <c r="G72" s="26">
        <f t="shared" si="5"/>
        <v>0</v>
      </c>
      <c r="H72" s="25"/>
      <c r="I72" s="25"/>
      <c r="J72" s="26">
        <f t="shared" si="6"/>
        <v>0</v>
      </c>
      <c r="K72" s="25"/>
      <c r="L72" s="25"/>
      <c r="M72" s="26">
        <f t="shared" si="7"/>
        <v>0</v>
      </c>
      <c r="N72" s="25"/>
      <c r="O72" s="25">
        <v>400000</v>
      </c>
      <c r="P72" s="26">
        <f t="shared" si="8"/>
        <v>400000</v>
      </c>
      <c r="Q72" s="25"/>
    </row>
    <row r="73" spans="1:17" ht="77.25" customHeight="1" x14ac:dyDescent="0.3">
      <c r="A73" s="20" t="s">
        <v>134</v>
      </c>
      <c r="B73" s="21" t="s">
        <v>133</v>
      </c>
      <c r="C73" s="25">
        <f t="shared" si="4"/>
        <v>154000</v>
      </c>
      <c r="D73" s="26">
        <f t="shared" si="4"/>
        <v>154000</v>
      </c>
      <c r="E73" s="26">
        <f t="shared" si="4"/>
        <v>0</v>
      </c>
      <c r="F73" s="25"/>
      <c r="G73" s="26">
        <f t="shared" si="5"/>
        <v>0</v>
      </c>
      <c r="H73" s="25"/>
      <c r="I73" s="25"/>
      <c r="J73" s="26">
        <f t="shared" si="6"/>
        <v>0</v>
      </c>
      <c r="K73" s="25"/>
      <c r="L73" s="25"/>
      <c r="M73" s="26">
        <f t="shared" si="7"/>
        <v>0</v>
      </c>
      <c r="N73" s="25"/>
      <c r="O73" s="25">
        <v>154000</v>
      </c>
      <c r="P73" s="26">
        <f t="shared" si="8"/>
        <v>154000</v>
      </c>
      <c r="Q73" s="25"/>
    </row>
    <row r="74" spans="1:17" ht="63" customHeight="1" x14ac:dyDescent="0.3">
      <c r="A74" s="20" t="s">
        <v>136</v>
      </c>
      <c r="B74" s="21" t="s">
        <v>135</v>
      </c>
      <c r="C74" s="25">
        <f t="shared" si="4"/>
        <v>966000</v>
      </c>
      <c r="D74" s="26">
        <f t="shared" si="4"/>
        <v>966000</v>
      </c>
      <c r="E74" s="26">
        <f t="shared" si="4"/>
        <v>0</v>
      </c>
      <c r="F74" s="25"/>
      <c r="G74" s="26">
        <f t="shared" si="5"/>
        <v>0</v>
      </c>
      <c r="H74" s="25"/>
      <c r="I74" s="25"/>
      <c r="J74" s="26">
        <f t="shared" si="6"/>
        <v>0</v>
      </c>
      <c r="K74" s="25"/>
      <c r="L74" s="25"/>
      <c r="M74" s="26">
        <f t="shared" si="7"/>
        <v>0</v>
      </c>
      <c r="N74" s="25"/>
      <c r="O74" s="25">
        <v>966000</v>
      </c>
      <c r="P74" s="26">
        <f t="shared" si="8"/>
        <v>966000</v>
      </c>
      <c r="Q74" s="25"/>
    </row>
    <row r="75" spans="1:17" s="18" customFormat="1" ht="67.5" customHeight="1" x14ac:dyDescent="0.3">
      <c r="A75" s="20" t="s">
        <v>138</v>
      </c>
      <c r="B75" s="21" t="s">
        <v>137</v>
      </c>
      <c r="C75" s="25">
        <f t="shared" si="4"/>
        <v>500000</v>
      </c>
      <c r="D75" s="26">
        <f t="shared" si="4"/>
        <v>500000</v>
      </c>
      <c r="E75" s="26">
        <f t="shared" si="4"/>
        <v>0</v>
      </c>
      <c r="F75" s="25"/>
      <c r="G75" s="26">
        <f t="shared" si="5"/>
        <v>0</v>
      </c>
      <c r="H75" s="25"/>
      <c r="I75" s="25"/>
      <c r="J75" s="26">
        <f t="shared" si="6"/>
        <v>0</v>
      </c>
      <c r="K75" s="25"/>
      <c r="L75" s="25"/>
      <c r="M75" s="26">
        <f t="shared" si="7"/>
        <v>0</v>
      </c>
      <c r="N75" s="25"/>
      <c r="O75" s="25">
        <v>500000</v>
      </c>
      <c r="P75" s="26">
        <f t="shared" si="8"/>
        <v>500000</v>
      </c>
      <c r="Q75" s="25"/>
    </row>
    <row r="76" spans="1:17" s="18" customFormat="1" ht="67.5" customHeight="1" x14ac:dyDescent="0.3">
      <c r="A76" s="20" t="s">
        <v>140</v>
      </c>
      <c r="B76" s="21" t="s">
        <v>139</v>
      </c>
      <c r="C76" s="25">
        <f t="shared" si="4"/>
        <v>95500.4</v>
      </c>
      <c r="D76" s="26">
        <f t="shared" si="4"/>
        <v>95500.4</v>
      </c>
      <c r="E76" s="26">
        <f t="shared" si="4"/>
        <v>0</v>
      </c>
      <c r="F76" s="25"/>
      <c r="G76" s="26">
        <f t="shared" si="5"/>
        <v>0</v>
      </c>
      <c r="H76" s="25"/>
      <c r="I76" s="25"/>
      <c r="J76" s="26">
        <f t="shared" si="6"/>
        <v>0</v>
      </c>
      <c r="K76" s="25"/>
      <c r="L76" s="25"/>
      <c r="M76" s="26">
        <f t="shared" si="7"/>
        <v>0</v>
      </c>
      <c r="N76" s="25"/>
      <c r="O76" s="25">
        <v>95500.4</v>
      </c>
      <c r="P76" s="26">
        <f t="shared" si="8"/>
        <v>95500.4</v>
      </c>
      <c r="Q76" s="25"/>
    </row>
    <row r="77" spans="1:17" s="18" customFormat="1" ht="67.5" customHeight="1" x14ac:dyDescent="0.3">
      <c r="A77" s="20" t="s">
        <v>142</v>
      </c>
      <c r="B77" s="21" t="s">
        <v>141</v>
      </c>
      <c r="C77" s="25">
        <f t="shared" si="4"/>
        <v>554605.30000000005</v>
      </c>
      <c r="D77" s="26">
        <f t="shared" si="4"/>
        <v>554605.30000000005</v>
      </c>
      <c r="E77" s="26">
        <f t="shared" si="4"/>
        <v>0</v>
      </c>
      <c r="F77" s="25"/>
      <c r="G77" s="26">
        <f t="shared" si="5"/>
        <v>0</v>
      </c>
      <c r="H77" s="25"/>
      <c r="I77" s="25"/>
      <c r="J77" s="26">
        <f t="shared" si="6"/>
        <v>0</v>
      </c>
      <c r="K77" s="25"/>
      <c r="L77" s="25"/>
      <c r="M77" s="26">
        <f t="shared" si="7"/>
        <v>0</v>
      </c>
      <c r="N77" s="25"/>
      <c r="O77" s="25">
        <v>554605.30000000005</v>
      </c>
      <c r="P77" s="26">
        <f t="shared" si="8"/>
        <v>554605.30000000005</v>
      </c>
      <c r="Q77" s="25"/>
    </row>
    <row r="78" spans="1:17" s="18" customFormat="1" ht="67.5" customHeight="1" x14ac:dyDescent="0.3">
      <c r="A78" s="20" t="s">
        <v>144</v>
      </c>
      <c r="B78" s="21" t="s">
        <v>143</v>
      </c>
      <c r="C78" s="25">
        <f t="shared" si="4"/>
        <v>210887.1</v>
      </c>
      <c r="D78" s="26">
        <f t="shared" si="4"/>
        <v>210887.1</v>
      </c>
      <c r="E78" s="26">
        <f t="shared" si="4"/>
        <v>0</v>
      </c>
      <c r="F78" s="25">
        <v>105443.6</v>
      </c>
      <c r="G78" s="26">
        <f t="shared" si="5"/>
        <v>105443.6</v>
      </c>
      <c r="H78" s="25"/>
      <c r="I78" s="25">
        <v>105443.5</v>
      </c>
      <c r="J78" s="26">
        <f t="shared" si="6"/>
        <v>105443.5</v>
      </c>
      <c r="K78" s="25"/>
      <c r="L78" s="25"/>
      <c r="M78" s="26">
        <f t="shared" si="7"/>
        <v>0</v>
      </c>
      <c r="N78" s="25"/>
      <c r="O78" s="25"/>
      <c r="P78" s="26">
        <f t="shared" si="8"/>
        <v>0</v>
      </c>
      <c r="Q78" s="25"/>
    </row>
    <row r="79" spans="1:17" s="18" customFormat="1" ht="97.5" customHeight="1" x14ac:dyDescent="0.3">
      <c r="A79" s="20" t="s">
        <v>146</v>
      </c>
      <c r="B79" s="21" t="s">
        <v>145</v>
      </c>
      <c r="C79" s="25">
        <f t="shared" si="4"/>
        <v>208932.7</v>
      </c>
      <c r="D79" s="26">
        <f t="shared" si="4"/>
        <v>208932.7</v>
      </c>
      <c r="E79" s="26">
        <f t="shared" si="4"/>
        <v>0</v>
      </c>
      <c r="F79" s="25">
        <v>208932.7</v>
      </c>
      <c r="G79" s="26">
        <f t="shared" ref="G79:G80" si="9">F79</f>
        <v>208932.7</v>
      </c>
      <c r="H79" s="25"/>
      <c r="I79" s="25"/>
      <c r="J79" s="26">
        <f t="shared" ref="J79:J80" si="10">I79</f>
        <v>0</v>
      </c>
      <c r="K79" s="25"/>
      <c r="L79" s="25"/>
      <c r="M79" s="26">
        <f t="shared" ref="M79:M80" si="11">L79</f>
        <v>0</v>
      </c>
      <c r="N79" s="25"/>
      <c r="O79" s="25"/>
      <c r="P79" s="26">
        <f t="shared" ref="P79:P80" si="12">O79</f>
        <v>0</v>
      </c>
      <c r="Q79" s="25"/>
    </row>
    <row r="80" spans="1:17" s="18" customFormat="1" ht="102.75" customHeight="1" x14ac:dyDescent="0.3">
      <c r="A80" s="20" t="s">
        <v>148</v>
      </c>
      <c r="B80" s="21" t="s">
        <v>147</v>
      </c>
      <c r="C80" s="25">
        <f t="shared" si="4"/>
        <v>1500025</v>
      </c>
      <c r="D80" s="26">
        <f t="shared" si="4"/>
        <v>1500025</v>
      </c>
      <c r="E80" s="26">
        <f t="shared" si="4"/>
        <v>0</v>
      </c>
      <c r="F80" s="25"/>
      <c r="G80" s="26">
        <f t="shared" si="9"/>
        <v>0</v>
      </c>
      <c r="H80" s="25"/>
      <c r="I80" s="25">
        <v>225003.8</v>
      </c>
      <c r="J80" s="26">
        <f t="shared" si="10"/>
        <v>225003.8</v>
      </c>
      <c r="K80" s="25"/>
      <c r="L80" s="25">
        <v>600010</v>
      </c>
      <c r="M80" s="26">
        <f t="shared" si="11"/>
        <v>600010</v>
      </c>
      <c r="N80" s="25"/>
      <c r="O80" s="25">
        <v>675011.2</v>
      </c>
      <c r="P80" s="26">
        <f t="shared" si="12"/>
        <v>675011.2</v>
      </c>
      <c r="Q80" s="25"/>
    </row>
    <row r="81" spans="1:42 12097:13698 14941:15816" s="18" customFormat="1" ht="67.5" customHeight="1" x14ac:dyDescent="0.3">
      <c r="A81" s="20" t="s">
        <v>150</v>
      </c>
      <c r="B81" s="21" t="s">
        <v>149</v>
      </c>
      <c r="C81" s="25">
        <f t="shared" ref="C81:C82" si="13">F81+I81+L81+O81</f>
        <v>0</v>
      </c>
      <c r="D81" s="25"/>
      <c r="E81" s="26">
        <f t="shared" ref="D81:E85" si="14">H81+K81+N81+Q81</f>
        <v>0</v>
      </c>
      <c r="F81" s="33"/>
      <c r="G81" s="25"/>
      <c r="H81" s="33"/>
      <c r="I81" s="33"/>
      <c r="J81" s="33"/>
      <c r="K81" s="33"/>
      <c r="L81" s="33"/>
      <c r="M81" s="33">
        <f>L81</f>
        <v>0</v>
      </c>
      <c r="N81" s="25"/>
      <c r="O81" s="25"/>
      <c r="P81" s="25">
        <v>1829800.3</v>
      </c>
      <c r="Q81" s="25">
        <v>0</v>
      </c>
    </row>
    <row r="82" spans="1:42 12097:13698 14941:15816" s="18" customFormat="1" ht="125.25" customHeight="1" x14ac:dyDescent="0.3">
      <c r="A82" s="20" t="s">
        <v>153</v>
      </c>
      <c r="B82" s="21" t="s">
        <v>165</v>
      </c>
      <c r="C82" s="25">
        <f t="shared" si="13"/>
        <v>0</v>
      </c>
      <c r="D82" s="25">
        <f t="shared" si="14"/>
        <v>34170.800000000003</v>
      </c>
      <c r="E82" s="26">
        <f t="shared" si="14"/>
        <v>0</v>
      </c>
      <c r="F82" s="33"/>
      <c r="G82" s="25">
        <v>5061.5</v>
      </c>
      <c r="H82" s="33"/>
      <c r="I82" s="33"/>
      <c r="J82" s="25">
        <f>16473.6-5061.5</f>
        <v>11412.099999999999</v>
      </c>
      <c r="K82" s="33"/>
      <c r="L82" s="33"/>
      <c r="M82" s="25">
        <f>25322.1-16473.6</f>
        <v>8848.5</v>
      </c>
      <c r="N82" s="33"/>
      <c r="O82" s="25"/>
      <c r="P82" s="25">
        <f>34170.8-25322.1</f>
        <v>8848.7000000000044</v>
      </c>
      <c r="Q82" s="25"/>
    </row>
    <row r="83" spans="1:42 12097:13698 14941:15816" s="18" customFormat="1" ht="125.25" customHeight="1" x14ac:dyDescent="0.3">
      <c r="A83" s="20">
        <v>71</v>
      </c>
      <c r="B83" s="21" t="s">
        <v>166</v>
      </c>
      <c r="C83" s="25"/>
      <c r="D83" s="25">
        <f>G83+J83+M83+P83</f>
        <v>79419.100000000006</v>
      </c>
      <c r="E83" s="26">
        <f t="shared" si="14"/>
        <v>0</v>
      </c>
      <c r="F83" s="33">
        <f>+F86</f>
        <v>0</v>
      </c>
      <c r="G83" s="25">
        <f>+G86</f>
        <v>0</v>
      </c>
      <c r="H83" s="33">
        <f>+H86</f>
        <v>0</v>
      </c>
      <c r="I83" s="25"/>
      <c r="J83" s="25">
        <v>22487.9</v>
      </c>
      <c r="K83" s="33">
        <f>+K86</f>
        <v>0</v>
      </c>
      <c r="L83" s="38"/>
      <c r="M83" s="25">
        <v>17617.900000000001</v>
      </c>
      <c r="N83" s="25">
        <f>+N86</f>
        <v>0</v>
      </c>
      <c r="O83" s="25">
        <f>+O86</f>
        <v>0</v>
      </c>
      <c r="P83" s="25">
        <v>39313.300000000003</v>
      </c>
      <c r="Q83" s="25">
        <f>+Q86</f>
        <v>0</v>
      </c>
    </row>
    <row r="84" spans="1:42 12097:13698 14941:15816" s="42" customFormat="1" ht="132" customHeight="1" outlineLevel="1" x14ac:dyDescent="0.25">
      <c r="A84" s="20">
        <v>72</v>
      </c>
      <c r="B84" s="21" t="s">
        <v>167</v>
      </c>
      <c r="C84" s="25"/>
      <c r="D84" s="25">
        <f t="shared" ref="D84:D85" si="15">G84+J84+M84+P84</f>
        <v>248476.49999999997</v>
      </c>
      <c r="E84" s="26">
        <f t="shared" si="14"/>
        <v>0</v>
      </c>
      <c r="F84" s="33">
        <f>+F86</f>
        <v>0</v>
      </c>
      <c r="G84" s="26">
        <f t="shared" ref="G84:Q84" si="16">+G86</f>
        <v>0</v>
      </c>
      <c r="H84" s="33">
        <f t="shared" si="16"/>
        <v>0</v>
      </c>
      <c r="I84" s="26">
        <f t="shared" si="16"/>
        <v>0</v>
      </c>
      <c r="J84" s="25">
        <v>85034.2</v>
      </c>
      <c r="K84" s="33">
        <f t="shared" si="16"/>
        <v>0</v>
      </c>
      <c r="L84" s="33">
        <f t="shared" si="16"/>
        <v>0</v>
      </c>
      <c r="M84" s="25">
        <v>95525.4</v>
      </c>
      <c r="N84" s="25">
        <f t="shared" si="16"/>
        <v>0</v>
      </c>
      <c r="O84" s="25">
        <f t="shared" si="16"/>
        <v>0</v>
      </c>
      <c r="P84" s="25">
        <v>67916.899999999994</v>
      </c>
      <c r="Q84" s="39">
        <f t="shared" si="16"/>
        <v>0</v>
      </c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1"/>
      <c r="QWG84" s="41"/>
      <c r="QWH84" s="41"/>
      <c r="QWI84" s="41"/>
      <c r="QWJ84" s="41"/>
      <c r="QWK84" s="41"/>
      <c r="QWL84" s="41"/>
      <c r="QWM84" s="41"/>
      <c r="QWN84" s="41"/>
      <c r="QWO84" s="41"/>
      <c r="QWP84" s="41"/>
      <c r="QWQ84" s="41"/>
      <c r="QWR84" s="41"/>
      <c r="QWS84" s="41"/>
      <c r="QWT84" s="41"/>
      <c r="QWU84" s="41"/>
      <c r="QWV84" s="41"/>
      <c r="QWW84" s="41"/>
      <c r="QWX84" s="41"/>
      <c r="QWY84" s="41"/>
      <c r="QWZ84" s="41"/>
      <c r="QXA84" s="41"/>
      <c r="QXB84" s="41"/>
      <c r="QXC84" s="41"/>
      <c r="QXD84" s="41"/>
      <c r="QXE84" s="41"/>
      <c r="QXF84" s="41"/>
      <c r="QXG84" s="41"/>
      <c r="QXH84" s="41"/>
      <c r="QXI84" s="41"/>
      <c r="QXJ84" s="41"/>
      <c r="QXK84" s="41"/>
      <c r="QXL84" s="41"/>
      <c r="QXM84" s="41"/>
      <c r="QXN84" s="41"/>
      <c r="QXO84" s="41"/>
      <c r="QXP84" s="41"/>
      <c r="QXQ84" s="41"/>
      <c r="QXR84" s="41"/>
      <c r="QXS84" s="41"/>
      <c r="QXT84" s="41"/>
      <c r="QXU84" s="41"/>
      <c r="QXV84" s="41"/>
      <c r="QXW84" s="41"/>
      <c r="QXX84" s="41"/>
      <c r="QXY84" s="41"/>
      <c r="QXZ84" s="41"/>
      <c r="QYA84" s="41"/>
      <c r="QYB84" s="41"/>
      <c r="QYC84" s="41"/>
      <c r="QYD84" s="41"/>
      <c r="QYE84" s="41"/>
      <c r="QYF84" s="41"/>
      <c r="QYG84" s="41"/>
      <c r="QYH84" s="41"/>
      <c r="QYI84" s="41"/>
      <c r="QYJ84" s="41"/>
      <c r="QYK84" s="41"/>
      <c r="QYL84" s="41"/>
      <c r="QYM84" s="41"/>
      <c r="QYN84" s="41"/>
      <c r="QYO84" s="41"/>
      <c r="QYP84" s="41"/>
      <c r="QYQ84" s="41"/>
      <c r="QYR84" s="41"/>
      <c r="QYS84" s="41"/>
      <c r="QYT84" s="41"/>
      <c r="QYU84" s="41"/>
      <c r="QYV84" s="41"/>
      <c r="QYW84" s="41"/>
      <c r="QYX84" s="41"/>
      <c r="QYY84" s="41"/>
      <c r="QYZ84" s="41"/>
      <c r="QZA84" s="41"/>
      <c r="QZB84" s="41"/>
      <c r="QZC84" s="41"/>
      <c r="QZD84" s="41"/>
      <c r="QZE84" s="41"/>
      <c r="QZF84" s="41"/>
      <c r="QZG84" s="41"/>
      <c r="QZH84" s="41"/>
      <c r="QZI84" s="41"/>
      <c r="QZJ84" s="41"/>
      <c r="QZK84" s="41"/>
      <c r="QZL84" s="41"/>
      <c r="QZM84" s="41"/>
      <c r="QZN84" s="41"/>
      <c r="QZO84" s="41"/>
      <c r="QZP84" s="41"/>
      <c r="QZQ84" s="41"/>
      <c r="QZR84" s="41"/>
      <c r="QZS84" s="41"/>
      <c r="QZT84" s="41"/>
      <c r="QZU84" s="41"/>
      <c r="QZV84" s="41"/>
      <c r="QZW84" s="41"/>
      <c r="QZX84" s="41"/>
      <c r="QZY84" s="41"/>
      <c r="QZZ84" s="41"/>
      <c r="RAA84" s="41"/>
      <c r="RAB84" s="41"/>
      <c r="RAC84" s="41"/>
      <c r="RAD84" s="41"/>
      <c r="RAE84" s="41"/>
      <c r="RAF84" s="41"/>
      <c r="RAG84" s="41"/>
      <c r="RAH84" s="41"/>
      <c r="RAI84" s="41"/>
      <c r="RAJ84" s="41"/>
      <c r="RAK84" s="41"/>
      <c r="RAL84" s="41"/>
      <c r="RAM84" s="41"/>
      <c r="RAN84" s="41"/>
      <c r="RAO84" s="41"/>
      <c r="RAP84" s="41"/>
      <c r="RAQ84" s="41"/>
      <c r="RAR84" s="41"/>
      <c r="RAS84" s="41"/>
      <c r="RAT84" s="41"/>
      <c r="RAU84" s="41"/>
      <c r="RAV84" s="41"/>
      <c r="RAW84" s="41"/>
      <c r="RAX84" s="41"/>
      <c r="RAY84" s="41"/>
      <c r="RAZ84" s="41"/>
      <c r="RBA84" s="41"/>
      <c r="RBB84" s="41"/>
      <c r="RBC84" s="41"/>
      <c r="RBD84" s="41"/>
      <c r="RBE84" s="41"/>
      <c r="RBF84" s="41"/>
      <c r="RBG84" s="41"/>
      <c r="RBH84" s="41"/>
      <c r="RBI84" s="41"/>
      <c r="RBJ84" s="41"/>
      <c r="RBK84" s="41"/>
      <c r="RBL84" s="41"/>
      <c r="RBM84" s="41"/>
      <c r="RBN84" s="41"/>
      <c r="RBO84" s="41"/>
      <c r="RBP84" s="41"/>
      <c r="RBQ84" s="41"/>
      <c r="RBR84" s="41"/>
      <c r="RBS84" s="41"/>
      <c r="RBT84" s="41"/>
      <c r="RBU84" s="41"/>
      <c r="RBV84" s="41"/>
      <c r="RBW84" s="41"/>
      <c r="RBX84" s="41"/>
      <c r="RBY84" s="41"/>
      <c r="RBZ84" s="41"/>
      <c r="RCA84" s="41"/>
      <c r="RCB84" s="41"/>
      <c r="RCC84" s="41"/>
      <c r="RCD84" s="41"/>
      <c r="RCE84" s="41"/>
      <c r="RCF84" s="41"/>
      <c r="RCG84" s="41"/>
      <c r="RCH84" s="41"/>
      <c r="RCI84" s="41"/>
      <c r="RCJ84" s="41"/>
      <c r="RCK84" s="41"/>
      <c r="RCL84" s="41"/>
      <c r="RCM84" s="41"/>
      <c r="RCN84" s="41"/>
      <c r="RCO84" s="41"/>
      <c r="RCP84" s="41"/>
      <c r="RCQ84" s="41"/>
      <c r="RCR84" s="41"/>
      <c r="RCS84" s="41"/>
      <c r="RCT84" s="41"/>
      <c r="RCU84" s="41"/>
      <c r="RCV84" s="41"/>
      <c r="RCW84" s="41"/>
      <c r="RCX84" s="41"/>
      <c r="RCY84" s="41"/>
      <c r="RCZ84" s="41"/>
      <c r="RDA84" s="41"/>
      <c r="RDB84" s="41"/>
      <c r="RDC84" s="41"/>
      <c r="RDD84" s="41"/>
      <c r="RDE84" s="41"/>
      <c r="RDF84" s="41"/>
      <c r="RDG84" s="41"/>
      <c r="RDH84" s="41"/>
      <c r="RDI84" s="41"/>
      <c r="RDJ84" s="41"/>
      <c r="RDK84" s="41"/>
      <c r="RDL84" s="41"/>
      <c r="RDM84" s="41"/>
      <c r="RDN84" s="41"/>
      <c r="RDO84" s="41"/>
      <c r="RDP84" s="41"/>
      <c r="RDQ84" s="41"/>
      <c r="RDR84" s="41"/>
      <c r="RDS84" s="41"/>
      <c r="RDT84" s="41"/>
      <c r="RDU84" s="41"/>
      <c r="RDV84" s="41"/>
      <c r="RDW84" s="41"/>
      <c r="RDX84" s="41"/>
      <c r="RDY84" s="41"/>
      <c r="RDZ84" s="41"/>
      <c r="REA84" s="41"/>
      <c r="REB84" s="41"/>
      <c r="REC84" s="41"/>
      <c r="RED84" s="41"/>
      <c r="REE84" s="41"/>
      <c r="REF84" s="41"/>
      <c r="REG84" s="41"/>
      <c r="REH84" s="41"/>
      <c r="REI84" s="41"/>
      <c r="REJ84" s="41"/>
      <c r="REK84" s="41"/>
      <c r="REL84" s="41"/>
      <c r="REM84" s="41"/>
      <c r="REN84" s="41"/>
      <c r="REO84" s="41"/>
      <c r="REP84" s="41"/>
      <c r="REQ84" s="41"/>
      <c r="RER84" s="41"/>
      <c r="RES84" s="41"/>
      <c r="RET84" s="41"/>
      <c r="REU84" s="41"/>
      <c r="REV84" s="41"/>
      <c r="REW84" s="41"/>
      <c r="REX84" s="41"/>
      <c r="REY84" s="41"/>
      <c r="REZ84" s="41"/>
      <c r="RFA84" s="41"/>
      <c r="RFB84" s="41"/>
      <c r="RFC84" s="41"/>
      <c r="RFD84" s="41"/>
      <c r="RFE84" s="41"/>
      <c r="RFF84" s="41"/>
      <c r="RFG84" s="41"/>
      <c r="RFH84" s="41"/>
      <c r="RFI84" s="41"/>
      <c r="RFJ84" s="41"/>
      <c r="RFK84" s="41"/>
      <c r="RFL84" s="41"/>
      <c r="RFM84" s="41"/>
      <c r="RFN84" s="41"/>
      <c r="RFO84" s="41"/>
      <c r="RFP84" s="41"/>
      <c r="RFQ84" s="41"/>
      <c r="RFR84" s="41"/>
      <c r="RFS84" s="41"/>
      <c r="RFT84" s="41"/>
      <c r="RFU84" s="41"/>
      <c r="RFV84" s="41"/>
      <c r="RFW84" s="41"/>
      <c r="RFX84" s="41"/>
      <c r="RFY84" s="41"/>
      <c r="RFZ84" s="41"/>
      <c r="RGA84" s="41"/>
      <c r="RGB84" s="41"/>
      <c r="RGC84" s="41"/>
      <c r="RGD84" s="41"/>
      <c r="RGE84" s="41"/>
      <c r="RGF84" s="41"/>
      <c r="RGG84" s="41"/>
      <c r="RGH84" s="41"/>
      <c r="RGI84" s="41"/>
      <c r="RGJ84" s="41"/>
      <c r="RGK84" s="41"/>
      <c r="RGL84" s="41"/>
      <c r="RGM84" s="41"/>
      <c r="RGN84" s="41"/>
      <c r="RGO84" s="41"/>
      <c r="RGP84" s="41"/>
      <c r="RGQ84" s="41"/>
      <c r="RGR84" s="41"/>
      <c r="RGS84" s="41"/>
      <c r="RGT84" s="41"/>
      <c r="RGU84" s="41"/>
      <c r="RGV84" s="41"/>
      <c r="RGW84" s="41"/>
      <c r="RGX84" s="41"/>
      <c r="RGY84" s="41"/>
      <c r="RGZ84" s="41"/>
      <c r="RHA84" s="41"/>
      <c r="RHB84" s="41"/>
      <c r="RHC84" s="41"/>
      <c r="RHD84" s="41"/>
      <c r="RHE84" s="41"/>
      <c r="RHF84" s="41"/>
      <c r="RHG84" s="41"/>
      <c r="RHH84" s="41"/>
      <c r="RHI84" s="41"/>
      <c r="RHJ84" s="41"/>
      <c r="RHK84" s="41"/>
      <c r="RHL84" s="41"/>
      <c r="RHM84" s="41"/>
      <c r="RHN84" s="41"/>
      <c r="RHO84" s="41"/>
      <c r="RHP84" s="41"/>
      <c r="RHQ84" s="41"/>
      <c r="RHR84" s="41"/>
      <c r="RHS84" s="41"/>
      <c r="RHT84" s="41"/>
      <c r="RHU84" s="41"/>
      <c r="RHV84" s="41"/>
      <c r="RHW84" s="41"/>
      <c r="RHX84" s="41"/>
      <c r="RHY84" s="41"/>
      <c r="RHZ84" s="41"/>
      <c r="RIA84" s="41"/>
      <c r="RIB84" s="41"/>
      <c r="RIC84" s="41"/>
      <c r="RID84" s="41"/>
      <c r="RIE84" s="41"/>
      <c r="RIF84" s="41"/>
      <c r="RIG84" s="41"/>
      <c r="RIH84" s="41"/>
      <c r="RII84" s="41"/>
      <c r="RIJ84" s="41"/>
      <c r="RIK84" s="41"/>
      <c r="RIL84" s="41"/>
      <c r="RIM84" s="41"/>
      <c r="RIN84" s="41"/>
      <c r="RIO84" s="41"/>
      <c r="RIP84" s="41"/>
      <c r="RIQ84" s="41"/>
      <c r="RIR84" s="41"/>
      <c r="RIS84" s="41"/>
      <c r="RIT84" s="41"/>
      <c r="RIU84" s="41"/>
      <c r="RIV84" s="41"/>
      <c r="RIW84" s="41"/>
      <c r="RIX84" s="41"/>
      <c r="RIY84" s="41"/>
      <c r="RIZ84" s="41"/>
      <c r="RJA84" s="41"/>
      <c r="RJB84" s="41"/>
      <c r="RJC84" s="41"/>
      <c r="RJD84" s="41"/>
      <c r="RJE84" s="41"/>
      <c r="RJF84" s="41"/>
      <c r="RJG84" s="41"/>
      <c r="RJH84" s="41"/>
      <c r="RJI84" s="41"/>
      <c r="RJJ84" s="41"/>
      <c r="RJK84" s="41"/>
      <c r="RJL84" s="41"/>
      <c r="RJM84" s="41"/>
      <c r="RJN84" s="41"/>
      <c r="RJO84" s="41"/>
      <c r="RJP84" s="41"/>
      <c r="RJQ84" s="41"/>
      <c r="RJR84" s="41"/>
      <c r="RJS84" s="41"/>
      <c r="RJT84" s="41"/>
      <c r="RJU84" s="41"/>
      <c r="RJV84" s="41"/>
      <c r="RJW84" s="41"/>
      <c r="RJX84" s="41"/>
      <c r="RJY84" s="41"/>
      <c r="RJZ84" s="41"/>
      <c r="RKA84" s="41"/>
      <c r="RKB84" s="41"/>
      <c r="RKC84" s="41"/>
      <c r="RKD84" s="41"/>
      <c r="RKE84" s="41"/>
      <c r="RKF84" s="41"/>
      <c r="RKG84" s="41"/>
      <c r="RKH84" s="41"/>
      <c r="RKI84" s="41"/>
      <c r="RKJ84" s="41"/>
      <c r="RKK84" s="41"/>
      <c r="RKL84" s="41"/>
      <c r="RKM84" s="41"/>
      <c r="RKN84" s="41"/>
      <c r="RKO84" s="41"/>
      <c r="RKP84" s="41"/>
      <c r="RKQ84" s="41"/>
      <c r="RKR84" s="41"/>
      <c r="RKS84" s="41"/>
      <c r="RKT84" s="41"/>
      <c r="RKU84" s="41"/>
      <c r="RKV84" s="41"/>
      <c r="RKW84" s="41"/>
      <c r="RKX84" s="41"/>
      <c r="RKY84" s="41"/>
      <c r="RKZ84" s="41"/>
      <c r="RLA84" s="41"/>
      <c r="RLB84" s="41"/>
      <c r="RLC84" s="41"/>
      <c r="RLD84" s="41"/>
      <c r="RLE84" s="41"/>
      <c r="RLF84" s="41"/>
      <c r="RLG84" s="41"/>
      <c r="RLH84" s="41"/>
      <c r="RLI84" s="41"/>
      <c r="RLJ84" s="41"/>
      <c r="RLK84" s="41"/>
      <c r="RLL84" s="41"/>
      <c r="RLM84" s="41"/>
      <c r="RLN84" s="41"/>
      <c r="RLO84" s="41"/>
      <c r="RLP84" s="41"/>
      <c r="RLQ84" s="41"/>
      <c r="RLR84" s="41"/>
      <c r="RLS84" s="41"/>
      <c r="RLT84" s="41"/>
      <c r="RLU84" s="41"/>
      <c r="RLV84" s="41"/>
      <c r="RLW84" s="41"/>
      <c r="RLX84" s="41"/>
      <c r="RLY84" s="41"/>
      <c r="RLZ84" s="41"/>
      <c r="RMA84" s="41"/>
      <c r="RMB84" s="41"/>
      <c r="RMC84" s="41"/>
      <c r="RMD84" s="41"/>
      <c r="RME84" s="41"/>
      <c r="RMF84" s="41"/>
      <c r="RMG84" s="41"/>
      <c r="RMH84" s="41"/>
      <c r="RMI84" s="41"/>
      <c r="RMJ84" s="41"/>
      <c r="RMK84" s="41"/>
      <c r="RML84" s="41"/>
      <c r="RMM84" s="41"/>
      <c r="RMN84" s="41"/>
      <c r="RMO84" s="41"/>
      <c r="RMP84" s="41"/>
      <c r="RMQ84" s="41"/>
      <c r="RMR84" s="41"/>
      <c r="RMS84" s="41"/>
      <c r="RMT84" s="41"/>
      <c r="RMU84" s="41"/>
      <c r="RMV84" s="41"/>
      <c r="RMW84" s="41"/>
      <c r="RMX84" s="41"/>
      <c r="RMY84" s="41"/>
      <c r="RMZ84" s="41"/>
      <c r="RNA84" s="41"/>
      <c r="RNB84" s="41"/>
      <c r="RNC84" s="41"/>
      <c r="RND84" s="41"/>
      <c r="RNE84" s="41"/>
      <c r="RNF84" s="41"/>
      <c r="RNG84" s="41"/>
      <c r="RNH84" s="41"/>
      <c r="RNI84" s="41"/>
      <c r="RNJ84" s="41"/>
      <c r="RNK84" s="41"/>
      <c r="RNL84" s="41"/>
      <c r="RNM84" s="41"/>
      <c r="RNN84" s="41"/>
      <c r="RNO84" s="41"/>
      <c r="RNP84" s="41"/>
      <c r="RNQ84" s="41"/>
      <c r="RNR84" s="41"/>
      <c r="RNS84" s="41"/>
      <c r="RNT84" s="41"/>
      <c r="RNU84" s="41"/>
      <c r="RNV84" s="41"/>
      <c r="RNW84" s="41"/>
      <c r="RNX84" s="41"/>
      <c r="RNY84" s="41"/>
      <c r="RNZ84" s="41"/>
      <c r="ROA84" s="41"/>
      <c r="ROB84" s="41"/>
      <c r="ROC84" s="41"/>
      <c r="ROD84" s="41"/>
      <c r="ROE84" s="41"/>
      <c r="ROF84" s="41"/>
      <c r="ROG84" s="41"/>
      <c r="ROH84" s="41"/>
      <c r="ROI84" s="41"/>
      <c r="ROJ84" s="41"/>
      <c r="ROK84" s="41"/>
      <c r="ROL84" s="41"/>
      <c r="ROM84" s="41"/>
      <c r="RON84" s="41"/>
      <c r="ROO84" s="41"/>
      <c r="ROP84" s="41"/>
      <c r="ROQ84" s="41"/>
      <c r="ROR84" s="41"/>
      <c r="ROS84" s="41"/>
      <c r="ROT84" s="41"/>
      <c r="ROU84" s="41"/>
      <c r="ROV84" s="41"/>
      <c r="ROW84" s="41"/>
      <c r="ROX84" s="41"/>
      <c r="ROY84" s="41"/>
      <c r="ROZ84" s="41"/>
      <c r="RPA84" s="41"/>
      <c r="RPB84" s="41"/>
      <c r="RPC84" s="41"/>
      <c r="RPD84" s="41"/>
      <c r="RPE84" s="41"/>
      <c r="RPF84" s="41"/>
      <c r="RPG84" s="41"/>
      <c r="RPH84" s="41"/>
      <c r="RPI84" s="41"/>
      <c r="RPJ84" s="41"/>
      <c r="RPK84" s="41"/>
      <c r="RPL84" s="41"/>
      <c r="RPM84" s="41"/>
      <c r="RPN84" s="41"/>
      <c r="RPO84" s="41"/>
      <c r="RPP84" s="41"/>
      <c r="RPQ84" s="41"/>
      <c r="RPR84" s="41"/>
      <c r="RPS84" s="41"/>
      <c r="RPT84" s="41"/>
      <c r="RPU84" s="41"/>
      <c r="RPV84" s="41"/>
      <c r="RPW84" s="41"/>
      <c r="RPX84" s="41"/>
      <c r="RPY84" s="41"/>
      <c r="RPZ84" s="41"/>
      <c r="RQA84" s="41"/>
      <c r="RQB84" s="41"/>
      <c r="RQC84" s="41"/>
      <c r="RQD84" s="41"/>
      <c r="RQE84" s="41"/>
      <c r="RQF84" s="41"/>
      <c r="RQG84" s="41"/>
      <c r="RQH84" s="41"/>
      <c r="RQI84" s="41"/>
      <c r="RQJ84" s="41"/>
      <c r="RQK84" s="41"/>
      <c r="RQL84" s="41"/>
      <c r="RQM84" s="41"/>
      <c r="RQN84" s="41"/>
      <c r="RQO84" s="41"/>
      <c r="RQP84" s="41"/>
      <c r="RQQ84" s="41"/>
      <c r="RQR84" s="41"/>
      <c r="RQS84" s="41"/>
      <c r="RQT84" s="41"/>
      <c r="RQU84" s="41"/>
      <c r="RQV84" s="41"/>
      <c r="RQW84" s="41"/>
      <c r="RQX84" s="41"/>
      <c r="RQY84" s="41"/>
      <c r="RQZ84" s="41"/>
      <c r="RRA84" s="41"/>
      <c r="RRB84" s="41"/>
      <c r="RRC84" s="41"/>
      <c r="RRD84" s="41"/>
      <c r="RRE84" s="41"/>
      <c r="RRF84" s="41"/>
      <c r="RRG84" s="41"/>
      <c r="RRH84" s="41"/>
      <c r="RRI84" s="41"/>
      <c r="RRJ84" s="41"/>
      <c r="RRK84" s="41"/>
      <c r="RRL84" s="41"/>
      <c r="RRM84" s="41"/>
      <c r="RRN84" s="41"/>
      <c r="RRO84" s="41"/>
      <c r="RRP84" s="41"/>
      <c r="RRQ84" s="41"/>
      <c r="RRR84" s="41"/>
      <c r="RRS84" s="41"/>
      <c r="RRT84" s="41"/>
      <c r="RRU84" s="41"/>
      <c r="RRV84" s="41"/>
      <c r="RRW84" s="41"/>
      <c r="RRX84" s="41"/>
      <c r="RRY84" s="41"/>
      <c r="RRZ84" s="41"/>
      <c r="RSA84" s="41"/>
      <c r="RSB84" s="41"/>
      <c r="RSC84" s="41"/>
      <c r="RSD84" s="41"/>
      <c r="RSE84" s="41"/>
      <c r="RSF84" s="41"/>
      <c r="RSG84" s="41"/>
      <c r="RSH84" s="41"/>
      <c r="RSI84" s="41"/>
      <c r="RSJ84" s="41"/>
      <c r="RSK84" s="41"/>
      <c r="RSL84" s="41"/>
      <c r="RSM84" s="41"/>
      <c r="RSN84" s="41"/>
      <c r="RSO84" s="41"/>
      <c r="RSP84" s="41"/>
      <c r="RSQ84" s="41"/>
      <c r="RSR84" s="41"/>
      <c r="RSS84" s="41"/>
      <c r="RST84" s="41"/>
      <c r="RSU84" s="41"/>
      <c r="RSV84" s="41"/>
      <c r="RSW84" s="41"/>
      <c r="RSX84" s="41"/>
      <c r="RSY84" s="41"/>
      <c r="RSZ84" s="41"/>
      <c r="RTA84" s="41"/>
      <c r="RTB84" s="41"/>
      <c r="RTC84" s="41"/>
      <c r="RTD84" s="41"/>
      <c r="RTE84" s="41"/>
      <c r="RTF84" s="41"/>
      <c r="RTG84" s="41"/>
      <c r="RTH84" s="41"/>
      <c r="RTI84" s="41"/>
      <c r="RTJ84" s="41"/>
      <c r="RTK84" s="41"/>
      <c r="RTL84" s="41"/>
      <c r="RTM84" s="41"/>
      <c r="RTN84" s="41"/>
      <c r="RTO84" s="41"/>
      <c r="RTP84" s="41"/>
      <c r="RTQ84" s="41"/>
      <c r="RTR84" s="41"/>
      <c r="RTS84" s="41"/>
      <c r="RTT84" s="41"/>
      <c r="RTU84" s="41"/>
      <c r="RTV84" s="41"/>
      <c r="RTW84" s="41"/>
      <c r="RTX84" s="41"/>
      <c r="RTY84" s="41"/>
      <c r="RTZ84" s="41"/>
      <c r="RUA84" s="41"/>
      <c r="RUB84" s="41"/>
      <c r="RUC84" s="41"/>
      <c r="RUD84" s="41"/>
      <c r="RUE84" s="41"/>
      <c r="RUF84" s="41"/>
      <c r="RUG84" s="41"/>
      <c r="RUH84" s="41"/>
      <c r="RUI84" s="41"/>
      <c r="RUJ84" s="41"/>
      <c r="RUK84" s="41"/>
      <c r="RUL84" s="41"/>
      <c r="RUM84" s="41"/>
      <c r="RUN84" s="41"/>
      <c r="RUO84" s="41"/>
      <c r="RUP84" s="41"/>
      <c r="RUQ84" s="41"/>
      <c r="RUR84" s="41"/>
      <c r="RUS84" s="41"/>
      <c r="RUT84" s="41"/>
      <c r="RUU84" s="41"/>
      <c r="RUV84" s="41"/>
      <c r="RUW84" s="41"/>
      <c r="RUX84" s="41"/>
      <c r="RUY84" s="41"/>
      <c r="RUZ84" s="41"/>
      <c r="RVA84" s="41"/>
      <c r="RVB84" s="41"/>
      <c r="RVC84" s="41"/>
      <c r="RVD84" s="41"/>
      <c r="RVE84" s="41"/>
      <c r="RVF84" s="41"/>
      <c r="RVG84" s="41"/>
      <c r="RVH84" s="41"/>
      <c r="RVI84" s="41"/>
      <c r="RVJ84" s="41"/>
      <c r="RVK84" s="41"/>
      <c r="RVL84" s="41"/>
      <c r="RVM84" s="41"/>
      <c r="RVN84" s="41"/>
      <c r="RVO84" s="41"/>
      <c r="RVP84" s="41"/>
      <c r="RVQ84" s="41"/>
      <c r="RVR84" s="41"/>
      <c r="RVS84" s="41"/>
      <c r="RVT84" s="41"/>
      <c r="RVU84" s="41"/>
      <c r="RVV84" s="41"/>
      <c r="RVW84" s="41"/>
      <c r="RVX84" s="41"/>
      <c r="RVY84" s="41"/>
      <c r="RVZ84" s="41"/>
      <c r="RWA84" s="41"/>
      <c r="RWB84" s="41"/>
      <c r="RWC84" s="41"/>
      <c r="RWD84" s="41"/>
      <c r="RWE84" s="41"/>
      <c r="RWF84" s="41"/>
      <c r="RWG84" s="41"/>
      <c r="RWH84" s="41"/>
      <c r="RWI84" s="41"/>
      <c r="RWJ84" s="41"/>
      <c r="RWK84" s="41"/>
      <c r="RWL84" s="41"/>
      <c r="RWM84" s="41"/>
      <c r="RWN84" s="41"/>
      <c r="RWO84" s="41"/>
      <c r="RWP84" s="41"/>
      <c r="RWQ84" s="41"/>
      <c r="RWR84" s="41"/>
      <c r="RWS84" s="41"/>
      <c r="RWT84" s="41"/>
      <c r="RWU84" s="41"/>
      <c r="RWV84" s="41"/>
      <c r="RWW84" s="41"/>
      <c r="RWX84" s="41"/>
      <c r="RWY84" s="41"/>
      <c r="RWZ84" s="41"/>
      <c r="RXA84" s="41"/>
      <c r="RXB84" s="41"/>
      <c r="RXC84" s="41"/>
      <c r="RXD84" s="41"/>
      <c r="RXE84" s="41"/>
      <c r="RXF84" s="41"/>
      <c r="RXG84" s="41"/>
      <c r="RXH84" s="41"/>
      <c r="RXI84" s="41"/>
      <c r="RXJ84" s="41"/>
      <c r="RXK84" s="41"/>
      <c r="RXL84" s="41"/>
      <c r="RXM84" s="41"/>
      <c r="RXN84" s="41"/>
      <c r="RXO84" s="41"/>
      <c r="RXP84" s="41"/>
      <c r="RXQ84" s="41"/>
      <c r="RXR84" s="41"/>
      <c r="RXS84" s="41"/>
      <c r="RXT84" s="41"/>
      <c r="RXU84" s="41"/>
      <c r="RXV84" s="41"/>
      <c r="RXW84" s="41"/>
      <c r="RXX84" s="41"/>
      <c r="RXY84" s="41"/>
      <c r="RXZ84" s="41"/>
      <c r="RYA84" s="41"/>
      <c r="RYB84" s="41"/>
      <c r="RYC84" s="41"/>
      <c r="RYD84" s="41"/>
      <c r="RYE84" s="41"/>
      <c r="RYF84" s="41"/>
      <c r="RYG84" s="41"/>
      <c r="RYH84" s="41"/>
      <c r="RYI84" s="41"/>
      <c r="RYJ84" s="41"/>
      <c r="RYK84" s="41"/>
      <c r="RYL84" s="41"/>
      <c r="RYM84" s="41"/>
      <c r="RYN84" s="41"/>
      <c r="RYO84" s="41"/>
      <c r="RYP84" s="41"/>
      <c r="RYQ84" s="41"/>
      <c r="RYR84" s="41"/>
      <c r="RYS84" s="41"/>
      <c r="RYT84" s="41"/>
      <c r="RYU84" s="41"/>
      <c r="RYV84" s="41"/>
      <c r="RYW84" s="41"/>
      <c r="RYX84" s="41"/>
      <c r="RYY84" s="41"/>
      <c r="RYZ84" s="41"/>
      <c r="RZA84" s="41"/>
      <c r="RZB84" s="41"/>
      <c r="RZC84" s="41"/>
      <c r="RZD84" s="41"/>
      <c r="RZE84" s="41"/>
      <c r="RZF84" s="41"/>
      <c r="RZG84" s="41"/>
      <c r="RZH84" s="41"/>
      <c r="RZI84" s="41"/>
      <c r="RZJ84" s="41"/>
      <c r="RZK84" s="41"/>
      <c r="RZL84" s="41"/>
      <c r="RZM84" s="41"/>
      <c r="RZN84" s="41"/>
      <c r="RZO84" s="41"/>
      <c r="RZP84" s="41"/>
      <c r="RZQ84" s="41"/>
      <c r="RZR84" s="41"/>
      <c r="RZS84" s="41"/>
      <c r="RZT84" s="41"/>
      <c r="RZU84" s="41"/>
      <c r="RZV84" s="41"/>
      <c r="RZW84" s="41"/>
      <c r="RZX84" s="41"/>
      <c r="RZY84" s="41"/>
      <c r="RZZ84" s="41"/>
      <c r="SAA84" s="41"/>
      <c r="SAB84" s="41"/>
      <c r="SAC84" s="41"/>
      <c r="SAD84" s="41"/>
      <c r="SAE84" s="41"/>
      <c r="SAF84" s="41"/>
      <c r="SAG84" s="41"/>
      <c r="SAH84" s="41"/>
      <c r="SAI84" s="41"/>
      <c r="SAJ84" s="41"/>
      <c r="SAK84" s="41"/>
      <c r="SAL84" s="41"/>
      <c r="SAM84" s="41"/>
      <c r="SAN84" s="41"/>
      <c r="SAO84" s="41"/>
      <c r="SAP84" s="41"/>
      <c r="SAQ84" s="41"/>
      <c r="SAR84" s="41"/>
      <c r="SAS84" s="41"/>
      <c r="SAT84" s="41"/>
      <c r="SAU84" s="41"/>
      <c r="SAV84" s="41"/>
      <c r="SAW84" s="41"/>
      <c r="SAX84" s="41"/>
      <c r="SAY84" s="41"/>
      <c r="SAZ84" s="41"/>
      <c r="SBA84" s="41"/>
      <c r="SBB84" s="41"/>
      <c r="SBC84" s="41"/>
      <c r="SBD84" s="41"/>
      <c r="SBE84" s="41"/>
      <c r="SBF84" s="41"/>
      <c r="SBG84" s="41"/>
      <c r="SBH84" s="41"/>
      <c r="SBI84" s="41"/>
      <c r="SBJ84" s="41"/>
      <c r="SBK84" s="41"/>
      <c r="SBL84" s="41"/>
      <c r="SBM84" s="41"/>
      <c r="SBN84" s="41"/>
      <c r="SBO84" s="41"/>
      <c r="SBP84" s="41"/>
      <c r="SBQ84" s="41"/>
      <c r="SBR84" s="41"/>
      <c r="SBS84" s="41"/>
      <c r="SBT84" s="41"/>
      <c r="SBU84" s="41"/>
      <c r="SBV84" s="41"/>
      <c r="SBW84" s="41"/>
      <c r="SBX84" s="41"/>
      <c r="SBY84" s="41"/>
      <c r="SBZ84" s="41"/>
      <c r="SCA84" s="41"/>
      <c r="SCB84" s="41"/>
      <c r="SCC84" s="41"/>
      <c r="SCD84" s="41"/>
      <c r="SCE84" s="41"/>
      <c r="SCF84" s="41"/>
      <c r="SCG84" s="41"/>
      <c r="SCH84" s="41"/>
      <c r="SCI84" s="41"/>
      <c r="SCJ84" s="41"/>
      <c r="SCK84" s="41"/>
      <c r="SCL84" s="41"/>
      <c r="SCM84" s="41"/>
      <c r="SCN84" s="41"/>
      <c r="SCO84" s="41"/>
      <c r="SCP84" s="41"/>
      <c r="SCQ84" s="41"/>
      <c r="SCR84" s="41"/>
      <c r="SCS84" s="41"/>
      <c r="SCT84" s="41"/>
      <c r="SCU84" s="41"/>
      <c r="SCV84" s="41"/>
      <c r="SCW84" s="41"/>
      <c r="SCX84" s="41"/>
      <c r="SCY84" s="41"/>
      <c r="SCZ84" s="41"/>
      <c r="SDA84" s="41"/>
      <c r="SDB84" s="41"/>
      <c r="SDC84" s="41"/>
      <c r="SDD84" s="41"/>
      <c r="SDE84" s="41"/>
      <c r="SDF84" s="41"/>
      <c r="SDG84" s="41"/>
      <c r="SDH84" s="41"/>
      <c r="SDI84" s="41"/>
      <c r="SDJ84" s="41"/>
      <c r="SDK84" s="41"/>
      <c r="SDL84" s="41"/>
      <c r="SDM84" s="41"/>
      <c r="SDN84" s="41"/>
      <c r="SDO84" s="41"/>
      <c r="SDP84" s="41"/>
      <c r="SDQ84" s="41"/>
      <c r="SDR84" s="41"/>
      <c r="SDS84" s="41"/>
      <c r="SDT84" s="41"/>
      <c r="SDU84" s="41"/>
      <c r="SDV84" s="41"/>
      <c r="SDW84" s="41"/>
      <c r="SDX84" s="41"/>
      <c r="SDY84" s="41"/>
      <c r="SDZ84" s="41"/>
      <c r="SEA84" s="41"/>
      <c r="SEB84" s="41"/>
      <c r="SEC84" s="41"/>
      <c r="SED84" s="41"/>
      <c r="SEE84" s="41"/>
      <c r="SEF84" s="41"/>
      <c r="SEG84" s="41"/>
      <c r="SEH84" s="41"/>
      <c r="SEI84" s="41"/>
      <c r="SEJ84" s="41"/>
      <c r="SEK84" s="41"/>
      <c r="SEL84" s="41"/>
      <c r="SEM84" s="41"/>
      <c r="SEN84" s="41"/>
      <c r="SEO84" s="41"/>
      <c r="SEP84" s="41"/>
      <c r="SEQ84" s="41"/>
      <c r="SER84" s="41"/>
      <c r="SES84" s="41"/>
      <c r="SET84" s="41"/>
      <c r="SEU84" s="41"/>
      <c r="SEV84" s="41"/>
      <c r="SEW84" s="41"/>
      <c r="SEX84" s="41"/>
      <c r="SEY84" s="41"/>
      <c r="SEZ84" s="41"/>
      <c r="SFA84" s="41"/>
      <c r="SFB84" s="41"/>
      <c r="SFC84" s="41"/>
      <c r="SFD84" s="41"/>
      <c r="SFE84" s="41"/>
      <c r="SFF84" s="41"/>
      <c r="SFG84" s="41"/>
      <c r="SFH84" s="41"/>
      <c r="SFI84" s="41"/>
      <c r="SFJ84" s="41"/>
      <c r="SFK84" s="41"/>
      <c r="SFL84" s="41"/>
      <c r="SFM84" s="41"/>
      <c r="SFN84" s="41"/>
      <c r="SFO84" s="41"/>
      <c r="SFP84" s="41"/>
      <c r="SFQ84" s="41"/>
      <c r="SFR84" s="41"/>
      <c r="SFS84" s="41"/>
      <c r="SFT84" s="41"/>
      <c r="SFU84" s="41"/>
      <c r="SFV84" s="41"/>
      <c r="SFW84" s="41"/>
      <c r="SFX84" s="41"/>
      <c r="SFY84" s="41"/>
      <c r="SFZ84" s="41"/>
      <c r="SGA84" s="41"/>
      <c r="SGB84" s="41"/>
      <c r="SGC84" s="41"/>
      <c r="SGD84" s="41"/>
      <c r="SGE84" s="41"/>
      <c r="SGF84" s="41"/>
      <c r="SGG84" s="41"/>
      <c r="SGH84" s="41"/>
      <c r="SGI84" s="41"/>
      <c r="SGJ84" s="41"/>
      <c r="SGK84" s="41"/>
      <c r="SGL84" s="41"/>
      <c r="SGM84" s="41"/>
      <c r="SGN84" s="41"/>
      <c r="SGO84" s="41"/>
      <c r="SGP84" s="41"/>
      <c r="SGQ84" s="41"/>
      <c r="SGR84" s="41"/>
      <c r="SGS84" s="41"/>
      <c r="SGT84" s="41"/>
      <c r="SGU84" s="41"/>
      <c r="SGV84" s="41"/>
      <c r="SGW84" s="41"/>
      <c r="SGX84" s="41"/>
      <c r="SGY84" s="41"/>
      <c r="SGZ84" s="41"/>
      <c r="SHA84" s="41"/>
      <c r="SHB84" s="41"/>
      <c r="SHC84" s="41"/>
      <c r="SHD84" s="41"/>
      <c r="SHE84" s="41"/>
      <c r="SHF84" s="41"/>
      <c r="SHG84" s="41"/>
      <c r="SHH84" s="41"/>
      <c r="SHI84" s="41"/>
      <c r="SHJ84" s="41"/>
      <c r="SHK84" s="41"/>
      <c r="SHL84" s="41"/>
      <c r="SHM84" s="41"/>
      <c r="SHN84" s="41"/>
      <c r="SHO84" s="41"/>
      <c r="SHP84" s="41"/>
      <c r="SHQ84" s="41"/>
      <c r="SHR84" s="41"/>
      <c r="SHS84" s="41"/>
      <c r="SHT84" s="41"/>
      <c r="SHU84" s="41"/>
      <c r="SHV84" s="41"/>
      <c r="SHW84" s="41"/>
      <c r="SHX84" s="41"/>
      <c r="SHY84" s="41"/>
      <c r="SHZ84" s="41"/>
      <c r="SIA84" s="41"/>
      <c r="SIB84" s="41"/>
      <c r="SIC84" s="41"/>
      <c r="SID84" s="41"/>
      <c r="SIE84" s="41"/>
      <c r="SIF84" s="41"/>
      <c r="SIG84" s="41"/>
      <c r="SIH84" s="41"/>
      <c r="SII84" s="41"/>
      <c r="SIJ84" s="41"/>
      <c r="SIK84" s="41"/>
      <c r="SIL84" s="41"/>
      <c r="SIM84" s="41"/>
      <c r="SIN84" s="41"/>
      <c r="SIO84" s="41"/>
      <c r="SIP84" s="41"/>
      <c r="SIQ84" s="41"/>
      <c r="SIR84" s="41"/>
      <c r="SIS84" s="41"/>
      <c r="SIT84" s="41"/>
      <c r="SIU84" s="41"/>
      <c r="SIV84" s="41"/>
      <c r="SIW84" s="41"/>
      <c r="SIX84" s="41"/>
      <c r="SIY84" s="41"/>
      <c r="SIZ84" s="41"/>
      <c r="SJA84" s="41"/>
      <c r="SJB84" s="41"/>
      <c r="SJC84" s="41"/>
      <c r="SJD84" s="41"/>
      <c r="SJE84" s="41"/>
      <c r="SJF84" s="41"/>
      <c r="SJG84" s="41"/>
      <c r="SJH84" s="41"/>
      <c r="SJI84" s="41"/>
      <c r="SJJ84" s="41"/>
      <c r="SJK84" s="41"/>
      <c r="SJL84" s="41"/>
      <c r="SJM84" s="41"/>
      <c r="SJN84" s="41"/>
      <c r="SJO84" s="41"/>
      <c r="SJP84" s="41"/>
      <c r="SJQ84" s="41"/>
      <c r="SJR84" s="41"/>
      <c r="SJS84" s="41"/>
      <c r="SJT84" s="41"/>
      <c r="SJU84" s="41"/>
      <c r="SJV84" s="41"/>
      <c r="SJW84" s="41"/>
      <c r="SJX84" s="41"/>
      <c r="SJY84" s="41"/>
      <c r="SJZ84" s="41"/>
      <c r="SKA84" s="41"/>
      <c r="SKB84" s="41"/>
      <c r="SKC84" s="41"/>
      <c r="SKD84" s="41"/>
      <c r="SKE84" s="41"/>
      <c r="SKF84" s="41"/>
      <c r="SKG84" s="41"/>
      <c r="SKH84" s="41"/>
      <c r="SKI84" s="41"/>
      <c r="SKJ84" s="41"/>
      <c r="SKK84" s="41"/>
      <c r="SKL84" s="41"/>
      <c r="SKM84" s="41"/>
      <c r="SKN84" s="41"/>
      <c r="SKO84" s="41"/>
      <c r="SKP84" s="41"/>
      <c r="SKQ84" s="41"/>
      <c r="SKR84" s="41"/>
      <c r="SKS84" s="41"/>
      <c r="SKT84" s="41"/>
      <c r="SKU84" s="41"/>
      <c r="SKV84" s="41"/>
      <c r="SKW84" s="41"/>
      <c r="SKX84" s="41"/>
      <c r="SKY84" s="41"/>
      <c r="SKZ84" s="41"/>
      <c r="SLA84" s="41"/>
      <c r="SLB84" s="41"/>
      <c r="SLC84" s="41"/>
      <c r="SLD84" s="41"/>
      <c r="SLE84" s="41"/>
      <c r="SLF84" s="41"/>
      <c r="SLG84" s="41"/>
      <c r="SLH84" s="41"/>
      <c r="SLI84" s="41"/>
      <c r="SLJ84" s="41"/>
      <c r="SLK84" s="41"/>
      <c r="SLL84" s="41"/>
      <c r="SLM84" s="41"/>
      <c r="SLN84" s="41"/>
      <c r="SLO84" s="41"/>
      <c r="SLP84" s="41"/>
      <c r="SLQ84" s="41"/>
      <c r="SLR84" s="41"/>
      <c r="SLS84" s="41"/>
      <c r="SLT84" s="41"/>
      <c r="SLU84" s="41"/>
      <c r="SLV84" s="41"/>
      <c r="SLW84" s="41"/>
      <c r="SLX84" s="41"/>
      <c r="SLY84" s="41"/>
      <c r="SLZ84" s="41"/>
      <c r="SMA84" s="41"/>
      <c r="SMB84" s="41"/>
      <c r="SMC84" s="41"/>
      <c r="SMD84" s="41"/>
      <c r="SME84" s="41"/>
      <c r="SMF84" s="41"/>
      <c r="SMG84" s="41"/>
      <c r="SMH84" s="41"/>
      <c r="SMI84" s="41"/>
      <c r="SMJ84" s="41"/>
      <c r="SMK84" s="41"/>
      <c r="SML84" s="41"/>
      <c r="SMM84" s="41"/>
      <c r="SMN84" s="41"/>
      <c r="SMO84" s="41"/>
      <c r="SMP84" s="41"/>
      <c r="SMQ84" s="41"/>
      <c r="SMR84" s="41"/>
      <c r="SMS84" s="41"/>
      <c r="SMT84" s="41"/>
      <c r="SMU84" s="41"/>
      <c r="SMV84" s="41"/>
      <c r="SMW84" s="41"/>
      <c r="SMX84" s="41"/>
      <c r="SMY84" s="41"/>
      <c r="SMZ84" s="41"/>
      <c r="SNA84" s="41"/>
      <c r="SNB84" s="41"/>
      <c r="SNC84" s="41"/>
      <c r="SND84" s="41"/>
      <c r="SNE84" s="41"/>
      <c r="SNF84" s="41"/>
      <c r="SNG84" s="41"/>
      <c r="SNH84" s="41"/>
      <c r="SNI84" s="41"/>
      <c r="SNJ84" s="41"/>
      <c r="SNK84" s="41"/>
      <c r="SNL84" s="41"/>
      <c r="SNM84" s="41"/>
      <c r="SNN84" s="41"/>
      <c r="SNO84" s="41"/>
      <c r="SNP84" s="41"/>
      <c r="SNQ84" s="41"/>
      <c r="SNR84" s="41"/>
      <c r="SNS84" s="41"/>
      <c r="SNT84" s="41"/>
      <c r="SNU84" s="41"/>
      <c r="SNV84" s="41"/>
      <c r="SNW84" s="41"/>
      <c r="SNX84" s="41"/>
      <c r="SNY84" s="41"/>
      <c r="SNZ84" s="41"/>
      <c r="SOA84" s="41"/>
      <c r="SOB84" s="41"/>
      <c r="SOC84" s="41"/>
      <c r="SOD84" s="41"/>
      <c r="SOE84" s="41"/>
      <c r="SOF84" s="41"/>
      <c r="SOG84" s="41"/>
      <c r="SOH84" s="41"/>
      <c r="SOI84" s="41"/>
      <c r="SOJ84" s="41"/>
      <c r="SOK84" s="41"/>
      <c r="SOL84" s="41"/>
      <c r="SOM84" s="41"/>
      <c r="SON84" s="41"/>
      <c r="SOO84" s="41"/>
      <c r="SOP84" s="41"/>
      <c r="SOQ84" s="41"/>
      <c r="SOR84" s="41"/>
      <c r="SOS84" s="41"/>
      <c r="SOT84" s="41"/>
      <c r="SOU84" s="41"/>
      <c r="SOV84" s="41"/>
      <c r="SOW84" s="41"/>
      <c r="SOX84" s="41"/>
      <c r="SOY84" s="41"/>
      <c r="SOZ84" s="41"/>
      <c r="SPA84" s="41"/>
      <c r="SPB84" s="41"/>
      <c r="SPC84" s="41"/>
      <c r="SPD84" s="41"/>
      <c r="SPE84" s="41"/>
      <c r="SPF84" s="41"/>
      <c r="SPG84" s="41"/>
      <c r="SPH84" s="41"/>
      <c r="SPI84" s="41"/>
      <c r="SPJ84" s="41"/>
      <c r="SPK84" s="41"/>
      <c r="SPL84" s="41"/>
      <c r="SPM84" s="41"/>
      <c r="SPN84" s="41"/>
      <c r="SPO84" s="41"/>
      <c r="SPP84" s="41"/>
      <c r="SPQ84" s="41"/>
      <c r="SPR84" s="41"/>
      <c r="SPS84" s="41"/>
      <c r="SPT84" s="41"/>
      <c r="SPU84" s="41"/>
      <c r="SPV84" s="41"/>
      <c r="SPW84" s="41"/>
      <c r="SPX84" s="41"/>
      <c r="SPY84" s="41"/>
      <c r="SPZ84" s="41"/>
      <c r="SQA84" s="41"/>
      <c r="SQB84" s="41"/>
      <c r="SQC84" s="41"/>
      <c r="SQD84" s="41"/>
      <c r="SQE84" s="41"/>
      <c r="SQF84" s="41"/>
      <c r="SQG84" s="41"/>
      <c r="SQH84" s="41"/>
      <c r="SQI84" s="41"/>
      <c r="SQJ84" s="41"/>
      <c r="SQK84" s="41"/>
      <c r="SQL84" s="41"/>
      <c r="SQM84" s="41"/>
      <c r="SQN84" s="41"/>
      <c r="SQO84" s="41"/>
      <c r="SQP84" s="41"/>
      <c r="SQQ84" s="41"/>
      <c r="SQR84" s="41"/>
      <c r="SQS84" s="41"/>
      <c r="SQT84" s="41"/>
      <c r="SQU84" s="41"/>
      <c r="SQV84" s="41"/>
      <c r="SQW84" s="41"/>
      <c r="SQX84" s="41"/>
      <c r="SQY84" s="41"/>
      <c r="SQZ84" s="41"/>
      <c r="SRA84" s="41"/>
      <c r="SRB84" s="41"/>
      <c r="SRC84" s="41"/>
      <c r="SRD84" s="41"/>
      <c r="SRE84" s="41"/>
      <c r="SRF84" s="41"/>
      <c r="SRG84" s="41"/>
      <c r="SRH84" s="41"/>
      <c r="SRI84" s="41"/>
      <c r="SRJ84" s="41"/>
      <c r="SRK84" s="41"/>
      <c r="SRL84" s="41"/>
      <c r="SRM84" s="41"/>
      <c r="SRN84" s="41"/>
      <c r="SRO84" s="41"/>
      <c r="SRP84" s="41"/>
      <c r="SRQ84" s="41"/>
      <c r="SRR84" s="41"/>
      <c r="SRS84" s="41"/>
      <c r="SRT84" s="41"/>
      <c r="SRU84" s="41"/>
      <c r="SRV84" s="41"/>
      <c r="SRW84" s="41"/>
      <c r="SRX84" s="41"/>
      <c r="SRY84" s="41"/>
      <c r="SRZ84" s="41"/>
      <c r="SSA84" s="41"/>
      <c r="SSB84" s="41"/>
      <c r="SSC84" s="41"/>
      <c r="SSD84" s="41"/>
      <c r="SSE84" s="41"/>
      <c r="SSF84" s="41"/>
      <c r="SSG84" s="41"/>
      <c r="SSH84" s="41"/>
      <c r="SSI84" s="41"/>
      <c r="SSJ84" s="41"/>
      <c r="SSK84" s="41"/>
      <c r="SSL84" s="41"/>
      <c r="SSM84" s="41"/>
      <c r="SSN84" s="41"/>
      <c r="SSO84" s="41"/>
      <c r="SSP84" s="41"/>
      <c r="SSQ84" s="41"/>
      <c r="SSR84" s="41"/>
      <c r="SSS84" s="41"/>
      <c r="SST84" s="41"/>
      <c r="SSU84" s="41"/>
      <c r="SSV84" s="41"/>
      <c r="SSW84" s="41"/>
      <c r="SSX84" s="41"/>
      <c r="SSY84" s="41"/>
      <c r="SSZ84" s="41"/>
      <c r="STA84" s="41"/>
      <c r="STB84" s="41"/>
      <c r="STC84" s="41"/>
      <c r="STD84" s="41"/>
      <c r="STE84" s="41"/>
      <c r="STF84" s="41"/>
      <c r="STG84" s="41"/>
      <c r="STH84" s="41"/>
      <c r="STI84" s="41"/>
      <c r="STJ84" s="41"/>
      <c r="STK84" s="41"/>
      <c r="STL84" s="41"/>
      <c r="STM84" s="41"/>
      <c r="STN84" s="41"/>
      <c r="STO84" s="41"/>
      <c r="STP84" s="41"/>
      <c r="STQ84" s="41"/>
      <c r="STR84" s="41"/>
      <c r="STS84" s="41"/>
      <c r="STT84" s="41"/>
      <c r="STU84" s="41"/>
      <c r="STV84" s="41"/>
      <c r="STW84" s="41"/>
      <c r="STX84" s="41"/>
      <c r="STY84" s="41"/>
      <c r="STZ84" s="41"/>
      <c r="SUA84" s="41"/>
      <c r="SUB84" s="41"/>
      <c r="SUC84" s="41"/>
      <c r="SUD84" s="41"/>
      <c r="SUE84" s="41"/>
      <c r="SUF84" s="41"/>
      <c r="SUG84" s="41"/>
      <c r="SUH84" s="41"/>
      <c r="SUI84" s="41"/>
      <c r="SUJ84" s="41"/>
      <c r="SUK84" s="41"/>
      <c r="SUL84" s="41"/>
      <c r="SUM84" s="41"/>
      <c r="SUN84" s="41"/>
      <c r="SUO84" s="41"/>
      <c r="SUP84" s="41"/>
      <c r="SUQ84" s="41"/>
      <c r="SUR84" s="41"/>
      <c r="SUS84" s="41"/>
      <c r="SUT84" s="41"/>
      <c r="SUU84" s="41"/>
      <c r="SUV84" s="41"/>
      <c r="SUW84" s="41"/>
      <c r="SUX84" s="41"/>
      <c r="SUY84" s="41"/>
      <c r="SUZ84" s="41"/>
      <c r="SVA84" s="41"/>
      <c r="SVB84" s="41"/>
      <c r="SVC84" s="41"/>
      <c r="SVD84" s="41"/>
      <c r="SVE84" s="41"/>
      <c r="SVF84" s="41"/>
      <c r="SVG84" s="41"/>
      <c r="SVH84" s="41"/>
      <c r="SVI84" s="41"/>
      <c r="SVJ84" s="41"/>
      <c r="SVK84" s="41"/>
      <c r="SVL84" s="41"/>
      <c r="SVM84" s="41"/>
      <c r="SVN84" s="41"/>
      <c r="SVO84" s="41"/>
      <c r="SVP84" s="41"/>
      <c r="SVQ84" s="41"/>
      <c r="SVR84" s="41"/>
      <c r="SVS84" s="41"/>
      <c r="SVT84" s="41"/>
      <c r="SVU84" s="41"/>
      <c r="SVV84" s="41"/>
      <c r="SVW84" s="41"/>
      <c r="SVX84" s="41"/>
      <c r="SVY84" s="41"/>
      <c r="SVZ84" s="41"/>
      <c r="SWA84" s="41"/>
      <c r="SWB84" s="41"/>
      <c r="SWC84" s="41"/>
      <c r="SWD84" s="41"/>
      <c r="SWE84" s="41"/>
      <c r="SWF84" s="41"/>
      <c r="SWG84" s="41"/>
      <c r="SWH84" s="41"/>
      <c r="SWI84" s="41"/>
      <c r="SWJ84" s="41"/>
      <c r="SWK84" s="41"/>
      <c r="SWL84" s="41"/>
      <c r="SWM84" s="41"/>
      <c r="SWN84" s="41"/>
      <c r="SWO84" s="41"/>
      <c r="SWP84" s="41"/>
      <c r="SWQ84" s="41"/>
      <c r="SWR84" s="41"/>
      <c r="SWS84" s="41"/>
      <c r="SWT84" s="41"/>
      <c r="SWU84" s="41"/>
      <c r="SWV84" s="41"/>
      <c r="SWW84" s="41"/>
      <c r="SWX84" s="41"/>
      <c r="SWY84" s="41"/>
      <c r="SWZ84" s="41"/>
      <c r="SXA84" s="41"/>
      <c r="SXB84" s="41"/>
      <c r="SXC84" s="41"/>
      <c r="SXD84" s="41"/>
      <c r="SXE84" s="41"/>
      <c r="SXF84" s="41"/>
      <c r="SXG84" s="41"/>
      <c r="SXH84" s="41"/>
      <c r="SXI84" s="41"/>
      <c r="SXJ84" s="41"/>
      <c r="SXK84" s="41"/>
      <c r="SXL84" s="41"/>
      <c r="SXM84" s="41"/>
      <c r="SXN84" s="41"/>
      <c r="SXO84" s="41"/>
      <c r="SXP84" s="41"/>
      <c r="SXQ84" s="41"/>
      <c r="SXR84" s="41"/>
      <c r="SXS84" s="41"/>
      <c r="SXT84" s="41"/>
      <c r="SXU84" s="41"/>
      <c r="SXV84" s="41"/>
      <c r="SXW84" s="41"/>
      <c r="SXX84" s="41"/>
      <c r="SXY84" s="41"/>
      <c r="SXZ84" s="41"/>
      <c r="SYA84" s="41"/>
      <c r="SYB84" s="41"/>
      <c r="SYC84" s="41"/>
      <c r="SYD84" s="41"/>
      <c r="SYE84" s="41"/>
      <c r="SYF84" s="41"/>
      <c r="SYG84" s="41"/>
      <c r="SYH84" s="41"/>
      <c r="SYI84" s="41"/>
      <c r="SYJ84" s="41"/>
      <c r="SYK84" s="41"/>
      <c r="SYL84" s="41"/>
      <c r="SYM84" s="41"/>
      <c r="SYN84" s="41"/>
      <c r="SYO84" s="41"/>
      <c r="SYP84" s="41"/>
      <c r="SYQ84" s="41"/>
      <c r="SYR84" s="41"/>
      <c r="SYS84" s="41"/>
      <c r="SYT84" s="41"/>
      <c r="SYU84" s="41"/>
      <c r="SYV84" s="41"/>
      <c r="SYW84" s="41"/>
      <c r="SYX84" s="41"/>
      <c r="SYY84" s="41"/>
      <c r="SYZ84" s="41"/>
      <c r="SZA84" s="41"/>
      <c r="SZB84" s="41"/>
      <c r="SZC84" s="41"/>
      <c r="SZD84" s="41"/>
      <c r="SZE84" s="41"/>
      <c r="SZF84" s="41"/>
      <c r="SZG84" s="41"/>
      <c r="SZH84" s="41"/>
      <c r="SZI84" s="41"/>
      <c r="SZJ84" s="41"/>
      <c r="SZK84" s="41"/>
      <c r="SZL84" s="41"/>
      <c r="SZM84" s="41"/>
      <c r="SZN84" s="41"/>
      <c r="SZO84" s="41"/>
      <c r="SZP84" s="41"/>
      <c r="SZQ84" s="41"/>
      <c r="SZR84" s="41"/>
      <c r="SZS84" s="41"/>
      <c r="SZT84" s="41"/>
      <c r="SZU84" s="41"/>
      <c r="SZV84" s="41"/>
      <c r="SZW84" s="41"/>
      <c r="SZX84" s="41"/>
      <c r="SZY84" s="41"/>
      <c r="SZZ84" s="41"/>
      <c r="TAA84" s="41"/>
      <c r="TAB84" s="41"/>
      <c r="TAC84" s="41"/>
      <c r="TAD84" s="41"/>
      <c r="TAE84" s="41"/>
      <c r="TAF84" s="41"/>
      <c r="TAG84" s="41"/>
      <c r="TAH84" s="41"/>
      <c r="TAI84" s="41"/>
      <c r="TAJ84" s="41"/>
      <c r="TAK84" s="41"/>
      <c r="TAL84" s="41"/>
      <c r="TAM84" s="41"/>
      <c r="TAN84" s="41"/>
      <c r="TAO84" s="41"/>
      <c r="TAP84" s="41"/>
      <c r="TAQ84" s="41"/>
      <c r="TAR84" s="41"/>
      <c r="TAS84" s="41"/>
      <c r="TAT84" s="41"/>
      <c r="TAU84" s="41"/>
      <c r="TAV84" s="41"/>
      <c r="TAW84" s="41"/>
      <c r="TAX84" s="41"/>
      <c r="TAY84" s="41"/>
      <c r="TAZ84" s="41"/>
      <c r="TBA84" s="41"/>
      <c r="TBB84" s="41"/>
      <c r="TBC84" s="41"/>
      <c r="TBD84" s="41"/>
      <c r="TBE84" s="41"/>
      <c r="TBF84" s="41"/>
      <c r="TBG84" s="41"/>
      <c r="TBH84" s="41"/>
      <c r="TBI84" s="41"/>
      <c r="TBJ84" s="41"/>
      <c r="TBK84" s="41"/>
      <c r="TBL84" s="41"/>
      <c r="TBM84" s="41"/>
      <c r="TBN84" s="41"/>
      <c r="TBO84" s="41"/>
      <c r="TBP84" s="41"/>
      <c r="TBQ84" s="41"/>
      <c r="TBR84" s="41"/>
      <c r="TBS84" s="41"/>
      <c r="TBT84" s="41"/>
      <c r="TBU84" s="41"/>
      <c r="TBV84" s="41"/>
      <c r="TBW84" s="41"/>
      <c r="TBX84" s="41"/>
      <c r="TBY84" s="41"/>
      <c r="TBZ84" s="41"/>
      <c r="TCA84" s="41"/>
      <c r="TCB84" s="41"/>
      <c r="TCC84" s="41"/>
      <c r="TCD84" s="41"/>
      <c r="TCE84" s="41"/>
      <c r="TCF84" s="41"/>
      <c r="TCG84" s="41"/>
      <c r="TCH84" s="41"/>
      <c r="TCI84" s="41"/>
      <c r="TCJ84" s="41"/>
      <c r="TCK84" s="41"/>
      <c r="TCL84" s="41"/>
      <c r="TCM84" s="41"/>
      <c r="TCN84" s="41"/>
      <c r="TCO84" s="41"/>
      <c r="TCP84" s="41"/>
      <c r="TCQ84" s="41"/>
      <c r="TCR84" s="41"/>
      <c r="TCS84" s="41"/>
      <c r="TCT84" s="41"/>
      <c r="TCU84" s="41"/>
      <c r="TCV84" s="41"/>
      <c r="TCW84" s="41"/>
      <c r="TCX84" s="41"/>
      <c r="TCY84" s="41"/>
      <c r="TCZ84" s="41"/>
      <c r="TDA84" s="41"/>
      <c r="TDB84" s="41"/>
      <c r="TDC84" s="41"/>
      <c r="TDD84" s="41"/>
      <c r="TDE84" s="41"/>
      <c r="TDF84" s="41"/>
      <c r="TDG84" s="41"/>
      <c r="TDH84" s="41"/>
      <c r="TDI84" s="41"/>
      <c r="TDJ84" s="41"/>
      <c r="TDK84" s="41"/>
      <c r="TDL84" s="41"/>
      <c r="TDM84" s="41"/>
      <c r="TDN84" s="41"/>
      <c r="TDO84" s="41"/>
      <c r="TDP84" s="41"/>
      <c r="TDQ84" s="41"/>
      <c r="TDR84" s="41"/>
      <c r="TDS84" s="41"/>
      <c r="TDT84" s="41"/>
      <c r="TDU84" s="41"/>
      <c r="TDV84" s="41"/>
      <c r="TDW84" s="41"/>
      <c r="TDX84" s="41"/>
      <c r="TDY84" s="41"/>
      <c r="TDZ84" s="41"/>
      <c r="TEA84" s="41"/>
      <c r="TEB84" s="41"/>
      <c r="TEC84" s="41"/>
      <c r="TED84" s="41"/>
      <c r="TEE84" s="41"/>
      <c r="TEF84" s="41"/>
      <c r="TEG84" s="41"/>
      <c r="TEH84" s="41"/>
      <c r="TEI84" s="41"/>
      <c r="TEJ84" s="41"/>
      <c r="TEK84" s="41"/>
      <c r="TEL84" s="41"/>
      <c r="TEM84" s="41"/>
      <c r="TEN84" s="41"/>
      <c r="TEO84" s="41"/>
      <c r="TEP84" s="41"/>
      <c r="TEQ84" s="41"/>
      <c r="TER84" s="41"/>
      <c r="TES84" s="41"/>
      <c r="TET84" s="41"/>
      <c r="TEU84" s="41"/>
      <c r="TEV84" s="41"/>
      <c r="TEW84" s="41"/>
      <c r="TEX84" s="41"/>
      <c r="TEY84" s="41"/>
      <c r="TEZ84" s="41"/>
      <c r="TFA84" s="41"/>
      <c r="TFB84" s="41"/>
      <c r="TFC84" s="41"/>
      <c r="TFD84" s="41"/>
      <c r="TFE84" s="41"/>
      <c r="TFF84" s="41"/>
      <c r="TFG84" s="41"/>
      <c r="TFH84" s="41"/>
      <c r="TFI84" s="41"/>
      <c r="TFJ84" s="41"/>
      <c r="TFK84" s="41"/>
      <c r="TFL84" s="41"/>
      <c r="TFM84" s="41"/>
      <c r="TFN84" s="41"/>
      <c r="TFO84" s="41"/>
      <c r="TFP84" s="41"/>
      <c r="TFQ84" s="41"/>
      <c r="TFR84" s="41"/>
      <c r="TFS84" s="41"/>
      <c r="TFT84" s="41"/>
      <c r="TFU84" s="41"/>
      <c r="TFV84" s="41"/>
      <c r="VBQ84" s="41"/>
      <c r="VBR84" s="41"/>
      <c r="VBS84" s="41"/>
      <c r="VBT84" s="41"/>
      <c r="VBU84" s="41"/>
      <c r="VBV84" s="41"/>
      <c r="VBW84" s="41"/>
      <c r="VBX84" s="41"/>
      <c r="VBY84" s="41"/>
      <c r="VBZ84" s="41"/>
      <c r="VCA84" s="41"/>
      <c r="VCB84" s="41"/>
      <c r="VCC84" s="41"/>
      <c r="VCD84" s="41"/>
      <c r="VCE84" s="41"/>
      <c r="VCF84" s="41"/>
      <c r="VCG84" s="41"/>
      <c r="VCH84" s="41"/>
      <c r="VCI84" s="41"/>
      <c r="VCJ84" s="41"/>
      <c r="VCK84" s="41"/>
      <c r="VCL84" s="41"/>
      <c r="VCM84" s="41"/>
      <c r="VCN84" s="41"/>
      <c r="VCO84" s="41"/>
      <c r="VCP84" s="41"/>
      <c r="VCQ84" s="41"/>
      <c r="VCR84" s="41"/>
      <c r="VCS84" s="41"/>
      <c r="VCT84" s="41"/>
      <c r="VCU84" s="41"/>
      <c r="VCV84" s="41"/>
      <c r="VCW84" s="41"/>
      <c r="VCX84" s="41"/>
      <c r="VCY84" s="41"/>
      <c r="VCZ84" s="41"/>
      <c r="VDA84" s="41"/>
      <c r="VDB84" s="41"/>
      <c r="VDC84" s="41"/>
      <c r="VDD84" s="41"/>
      <c r="VDE84" s="41"/>
      <c r="VDF84" s="41"/>
      <c r="VDG84" s="41"/>
      <c r="VDH84" s="41"/>
      <c r="VDI84" s="41"/>
      <c r="VDJ84" s="41"/>
      <c r="VDK84" s="41"/>
      <c r="VDL84" s="41"/>
      <c r="VDM84" s="41"/>
      <c r="VDN84" s="41"/>
      <c r="VDO84" s="41"/>
      <c r="VDP84" s="41"/>
      <c r="VDQ84" s="41"/>
      <c r="VDR84" s="41"/>
      <c r="VDS84" s="41"/>
      <c r="VDT84" s="41"/>
      <c r="VDU84" s="41"/>
      <c r="VDV84" s="41"/>
      <c r="VDW84" s="41"/>
      <c r="VDX84" s="41"/>
      <c r="VDY84" s="41"/>
      <c r="VDZ84" s="41"/>
      <c r="VEA84" s="41"/>
      <c r="VEB84" s="41"/>
      <c r="VEC84" s="41"/>
      <c r="VED84" s="41"/>
      <c r="VEE84" s="41"/>
      <c r="VEF84" s="41"/>
      <c r="VEG84" s="41"/>
      <c r="VEH84" s="41"/>
      <c r="VEI84" s="41"/>
      <c r="VEJ84" s="41"/>
      <c r="VEK84" s="41"/>
      <c r="VEL84" s="41"/>
      <c r="VEM84" s="41"/>
      <c r="VEN84" s="41"/>
      <c r="VEO84" s="41"/>
      <c r="VEP84" s="41"/>
      <c r="VEQ84" s="41"/>
      <c r="VER84" s="41"/>
      <c r="VES84" s="41"/>
      <c r="VET84" s="41"/>
      <c r="VEU84" s="41"/>
      <c r="VEV84" s="41"/>
      <c r="VEW84" s="41"/>
      <c r="VEX84" s="41"/>
      <c r="VEY84" s="41"/>
      <c r="VEZ84" s="41"/>
      <c r="VFA84" s="41"/>
      <c r="VFB84" s="41"/>
      <c r="VFC84" s="41"/>
      <c r="VFD84" s="41"/>
      <c r="VFE84" s="41"/>
      <c r="VFF84" s="41"/>
      <c r="VFG84" s="41"/>
      <c r="VFH84" s="41"/>
      <c r="VFI84" s="41"/>
      <c r="VFJ84" s="41"/>
      <c r="VFK84" s="41"/>
      <c r="VFL84" s="41"/>
      <c r="VFM84" s="41"/>
      <c r="VFN84" s="41"/>
      <c r="VFO84" s="41"/>
      <c r="VFP84" s="41"/>
      <c r="VFQ84" s="41"/>
      <c r="VFR84" s="41"/>
      <c r="VFS84" s="41"/>
      <c r="VFT84" s="41"/>
      <c r="VFU84" s="41"/>
      <c r="VFV84" s="41"/>
      <c r="VFW84" s="41"/>
      <c r="VFX84" s="41"/>
      <c r="VFY84" s="41"/>
      <c r="VFZ84" s="41"/>
      <c r="VGA84" s="41"/>
      <c r="VGB84" s="41"/>
      <c r="VGC84" s="41"/>
      <c r="VGD84" s="41"/>
      <c r="VGE84" s="41"/>
      <c r="VGF84" s="41"/>
      <c r="VGG84" s="41"/>
      <c r="VGH84" s="41"/>
      <c r="VGI84" s="41"/>
      <c r="VGJ84" s="41"/>
      <c r="VGK84" s="41"/>
      <c r="VGL84" s="41"/>
      <c r="VGM84" s="41"/>
      <c r="VGN84" s="41"/>
      <c r="VGO84" s="41"/>
      <c r="VGP84" s="41"/>
      <c r="VGQ84" s="41"/>
      <c r="VGR84" s="41"/>
      <c r="VGS84" s="41"/>
      <c r="VGT84" s="41"/>
      <c r="VGU84" s="41"/>
      <c r="VGV84" s="41"/>
      <c r="VGW84" s="41"/>
      <c r="VGX84" s="41"/>
      <c r="VGY84" s="41"/>
      <c r="VGZ84" s="41"/>
      <c r="VHA84" s="41"/>
      <c r="VHB84" s="41"/>
      <c r="VHC84" s="41"/>
      <c r="VHD84" s="41"/>
      <c r="VHE84" s="41"/>
      <c r="VHF84" s="41"/>
      <c r="VHG84" s="41"/>
      <c r="VHH84" s="41"/>
      <c r="VHI84" s="41"/>
      <c r="VHJ84" s="41"/>
      <c r="VHK84" s="41"/>
      <c r="VHL84" s="41"/>
      <c r="VHM84" s="41"/>
      <c r="VHN84" s="41"/>
      <c r="VHO84" s="41"/>
      <c r="VHP84" s="41"/>
      <c r="VHQ84" s="41"/>
      <c r="VHR84" s="41"/>
      <c r="VHS84" s="41"/>
      <c r="VHT84" s="41"/>
      <c r="VHU84" s="41"/>
      <c r="VHV84" s="41"/>
      <c r="VHW84" s="41"/>
      <c r="VHX84" s="41"/>
      <c r="VHY84" s="41"/>
      <c r="VHZ84" s="41"/>
      <c r="VIA84" s="41"/>
      <c r="VIB84" s="41"/>
      <c r="VIC84" s="41"/>
      <c r="VID84" s="41"/>
      <c r="VIE84" s="41"/>
      <c r="VIF84" s="41"/>
      <c r="VIG84" s="41"/>
      <c r="VIH84" s="41"/>
      <c r="VII84" s="41"/>
      <c r="VIJ84" s="41"/>
      <c r="VIK84" s="41"/>
      <c r="VIL84" s="41"/>
      <c r="VIM84" s="41"/>
      <c r="VIN84" s="41"/>
      <c r="VIO84" s="41"/>
      <c r="VIP84" s="41"/>
      <c r="VIQ84" s="41"/>
      <c r="VIR84" s="41"/>
      <c r="VIS84" s="41"/>
      <c r="VIT84" s="41"/>
      <c r="VIU84" s="41"/>
      <c r="VIV84" s="41"/>
      <c r="VIW84" s="41"/>
      <c r="VIX84" s="41"/>
      <c r="VIY84" s="41"/>
      <c r="VIZ84" s="41"/>
      <c r="VJA84" s="41"/>
      <c r="VJB84" s="41"/>
      <c r="VJC84" s="41"/>
      <c r="VJD84" s="41"/>
      <c r="VJE84" s="41"/>
      <c r="VJF84" s="41"/>
      <c r="VJG84" s="41"/>
      <c r="VJH84" s="41"/>
      <c r="VJI84" s="41"/>
      <c r="VJJ84" s="41"/>
      <c r="VJK84" s="41"/>
      <c r="VJL84" s="41"/>
      <c r="VJM84" s="41"/>
      <c r="VJN84" s="41"/>
      <c r="VJO84" s="41"/>
      <c r="VJP84" s="41"/>
      <c r="VJQ84" s="41"/>
      <c r="VJR84" s="41"/>
      <c r="VJS84" s="41"/>
      <c r="VJT84" s="41"/>
      <c r="VJU84" s="41"/>
      <c r="VJV84" s="41"/>
      <c r="VJW84" s="41"/>
      <c r="VJX84" s="41"/>
      <c r="VJY84" s="41"/>
      <c r="VJZ84" s="41"/>
      <c r="VKA84" s="41"/>
      <c r="VKB84" s="41"/>
      <c r="VKC84" s="41"/>
      <c r="VKD84" s="41"/>
      <c r="VKE84" s="41"/>
      <c r="VKF84" s="41"/>
      <c r="VKG84" s="41"/>
      <c r="VKH84" s="41"/>
      <c r="VKI84" s="41"/>
      <c r="VKJ84" s="41"/>
      <c r="VKK84" s="41"/>
      <c r="VKL84" s="41"/>
      <c r="VKM84" s="41"/>
      <c r="VKN84" s="41"/>
      <c r="VKO84" s="41"/>
      <c r="VKP84" s="41"/>
      <c r="VKQ84" s="41"/>
      <c r="VKR84" s="41"/>
      <c r="VKS84" s="41"/>
      <c r="VKT84" s="41"/>
      <c r="VKU84" s="41"/>
      <c r="VKV84" s="41"/>
      <c r="VKW84" s="41"/>
      <c r="VKX84" s="41"/>
      <c r="VKY84" s="41"/>
      <c r="VKZ84" s="41"/>
      <c r="VLA84" s="41"/>
      <c r="VLB84" s="41"/>
      <c r="VLC84" s="41"/>
      <c r="VLD84" s="41"/>
      <c r="VLE84" s="41"/>
      <c r="VLF84" s="41"/>
      <c r="VLG84" s="41"/>
      <c r="VLH84" s="41"/>
      <c r="VLI84" s="41"/>
      <c r="VLJ84" s="41"/>
      <c r="VLK84" s="41"/>
      <c r="VLL84" s="41"/>
      <c r="VLM84" s="41"/>
      <c r="VLN84" s="41"/>
      <c r="VLO84" s="41"/>
      <c r="VLP84" s="41"/>
      <c r="VLQ84" s="41"/>
      <c r="VLR84" s="41"/>
      <c r="VLS84" s="41"/>
      <c r="VLT84" s="41"/>
      <c r="VLU84" s="41"/>
      <c r="VLV84" s="41"/>
      <c r="VLW84" s="41"/>
      <c r="VLX84" s="41"/>
      <c r="VLY84" s="41"/>
      <c r="VLZ84" s="41"/>
      <c r="VMA84" s="41"/>
      <c r="VMB84" s="41"/>
      <c r="VMC84" s="41"/>
      <c r="VMD84" s="41"/>
      <c r="VME84" s="41"/>
      <c r="VMF84" s="41"/>
      <c r="VMG84" s="41"/>
      <c r="VMH84" s="41"/>
      <c r="VMI84" s="41"/>
      <c r="VMJ84" s="41"/>
      <c r="VMK84" s="41"/>
      <c r="VML84" s="41"/>
      <c r="VMM84" s="41"/>
      <c r="VMN84" s="41"/>
      <c r="VMO84" s="41"/>
      <c r="VMP84" s="41"/>
      <c r="VMQ84" s="41"/>
      <c r="VMR84" s="41"/>
      <c r="VMS84" s="41"/>
      <c r="VMT84" s="41"/>
      <c r="VMU84" s="41"/>
      <c r="VMV84" s="41"/>
      <c r="VMW84" s="41"/>
      <c r="VMX84" s="41"/>
      <c r="VMY84" s="41"/>
      <c r="VMZ84" s="41"/>
      <c r="VNA84" s="41"/>
      <c r="VNB84" s="41"/>
      <c r="VNC84" s="41"/>
      <c r="VND84" s="41"/>
      <c r="VNE84" s="41"/>
      <c r="VNF84" s="41"/>
      <c r="VNG84" s="41"/>
      <c r="VNH84" s="41"/>
      <c r="VNI84" s="41"/>
      <c r="VNJ84" s="41"/>
      <c r="VNK84" s="41"/>
      <c r="VNL84" s="41"/>
      <c r="VNM84" s="41"/>
      <c r="VNN84" s="41"/>
      <c r="VNO84" s="41"/>
      <c r="VNP84" s="41"/>
      <c r="VNQ84" s="41"/>
      <c r="VNR84" s="41"/>
      <c r="VNS84" s="41"/>
      <c r="VNT84" s="41"/>
      <c r="VNU84" s="41"/>
      <c r="VNV84" s="41"/>
      <c r="VNW84" s="41"/>
      <c r="VNX84" s="41"/>
      <c r="VNY84" s="41"/>
      <c r="VNZ84" s="41"/>
      <c r="VOA84" s="41"/>
      <c r="VOB84" s="41"/>
      <c r="VOC84" s="41"/>
      <c r="VOD84" s="41"/>
      <c r="VOE84" s="41"/>
      <c r="VOF84" s="41"/>
      <c r="VOG84" s="41"/>
      <c r="VOH84" s="41"/>
      <c r="VOI84" s="41"/>
      <c r="VOJ84" s="41"/>
      <c r="VOK84" s="41"/>
      <c r="VOL84" s="41"/>
      <c r="VOM84" s="41"/>
      <c r="VON84" s="41"/>
      <c r="VOO84" s="41"/>
      <c r="VOP84" s="41"/>
      <c r="VOQ84" s="41"/>
      <c r="VOR84" s="41"/>
      <c r="VOS84" s="41"/>
      <c r="VOT84" s="41"/>
      <c r="VOU84" s="41"/>
      <c r="VOV84" s="41"/>
      <c r="VOW84" s="41"/>
      <c r="VOX84" s="41"/>
      <c r="VOY84" s="41"/>
      <c r="VOZ84" s="41"/>
      <c r="VPA84" s="41"/>
      <c r="VPB84" s="41"/>
      <c r="VPC84" s="41"/>
      <c r="VPD84" s="41"/>
      <c r="VPE84" s="41"/>
      <c r="VPF84" s="41"/>
      <c r="VPG84" s="41"/>
      <c r="VPH84" s="41"/>
      <c r="VPI84" s="41"/>
      <c r="VPJ84" s="41"/>
      <c r="VPK84" s="41"/>
      <c r="VPL84" s="41"/>
      <c r="VPM84" s="41"/>
      <c r="VPN84" s="41"/>
      <c r="VPO84" s="41"/>
      <c r="VPP84" s="41"/>
      <c r="VPQ84" s="41"/>
      <c r="VPR84" s="41"/>
      <c r="VPS84" s="41"/>
      <c r="VPT84" s="41"/>
      <c r="VPU84" s="41"/>
      <c r="VPV84" s="41"/>
      <c r="VPW84" s="41"/>
      <c r="VPX84" s="41"/>
      <c r="VPY84" s="41"/>
      <c r="VPZ84" s="41"/>
      <c r="VQA84" s="41"/>
      <c r="VQB84" s="41"/>
      <c r="VQC84" s="41"/>
      <c r="VQD84" s="41"/>
      <c r="VQE84" s="41"/>
      <c r="VQF84" s="41"/>
      <c r="VQG84" s="41"/>
      <c r="VQH84" s="41"/>
      <c r="VQI84" s="41"/>
      <c r="VQJ84" s="41"/>
      <c r="VQK84" s="41"/>
      <c r="VQL84" s="41"/>
      <c r="VQM84" s="41"/>
      <c r="VQN84" s="41"/>
      <c r="VQO84" s="41"/>
      <c r="VQP84" s="41"/>
      <c r="VQQ84" s="41"/>
      <c r="VQR84" s="41"/>
      <c r="VQS84" s="41"/>
      <c r="VQT84" s="41"/>
      <c r="VQU84" s="41"/>
      <c r="VQV84" s="41"/>
      <c r="VQW84" s="41"/>
      <c r="VQX84" s="41"/>
      <c r="VQY84" s="41"/>
      <c r="VQZ84" s="41"/>
      <c r="VRA84" s="41"/>
      <c r="VRB84" s="41"/>
      <c r="VRC84" s="41"/>
      <c r="VRD84" s="41"/>
      <c r="VRE84" s="41"/>
      <c r="VRF84" s="41"/>
      <c r="VRG84" s="41"/>
      <c r="VRH84" s="41"/>
      <c r="VRI84" s="41"/>
      <c r="VRJ84" s="41"/>
      <c r="VRK84" s="41"/>
      <c r="VRL84" s="41"/>
      <c r="VRM84" s="41"/>
      <c r="VRN84" s="41"/>
      <c r="VRO84" s="41"/>
      <c r="VRP84" s="41"/>
      <c r="VRQ84" s="41"/>
      <c r="VRR84" s="41"/>
      <c r="VRS84" s="41"/>
      <c r="VRT84" s="41"/>
      <c r="VRU84" s="41"/>
      <c r="VRV84" s="41"/>
      <c r="VRW84" s="41"/>
      <c r="VRX84" s="41"/>
      <c r="VRY84" s="41"/>
      <c r="VRZ84" s="41"/>
      <c r="VSA84" s="41"/>
      <c r="VSB84" s="41"/>
      <c r="VSC84" s="41"/>
      <c r="VSD84" s="41"/>
      <c r="VSE84" s="41"/>
      <c r="VSF84" s="41"/>
      <c r="VSG84" s="41"/>
      <c r="VSH84" s="41"/>
      <c r="VSI84" s="41"/>
      <c r="VSJ84" s="41"/>
      <c r="VSK84" s="41"/>
      <c r="VSL84" s="41"/>
      <c r="VSM84" s="41"/>
      <c r="VSN84" s="41"/>
      <c r="VSO84" s="41"/>
      <c r="VSP84" s="41"/>
      <c r="VSQ84" s="41"/>
      <c r="VSR84" s="41"/>
      <c r="VSS84" s="41"/>
      <c r="VST84" s="41"/>
      <c r="VSU84" s="41"/>
      <c r="VSV84" s="41"/>
      <c r="VSW84" s="41"/>
      <c r="VSX84" s="41"/>
      <c r="VSY84" s="41"/>
      <c r="VSZ84" s="41"/>
      <c r="VTA84" s="41"/>
      <c r="VTB84" s="41"/>
      <c r="VTC84" s="41"/>
      <c r="VTD84" s="41"/>
      <c r="VTE84" s="41"/>
      <c r="VTF84" s="41"/>
      <c r="VTG84" s="41"/>
      <c r="VTH84" s="41"/>
      <c r="VTI84" s="41"/>
      <c r="VTJ84" s="41"/>
      <c r="VTK84" s="41"/>
      <c r="VTL84" s="41"/>
      <c r="VTM84" s="41"/>
      <c r="VTN84" s="41"/>
      <c r="VTO84" s="41"/>
      <c r="VTP84" s="41"/>
      <c r="VTQ84" s="41"/>
      <c r="VTR84" s="41"/>
      <c r="VTS84" s="41"/>
      <c r="VTT84" s="41"/>
      <c r="VTU84" s="41"/>
      <c r="VTV84" s="41"/>
      <c r="VTW84" s="41"/>
      <c r="VTX84" s="41"/>
      <c r="VTY84" s="41"/>
      <c r="VTZ84" s="41"/>
      <c r="VUA84" s="41"/>
      <c r="VUB84" s="41"/>
      <c r="VUC84" s="41"/>
      <c r="VUD84" s="41"/>
      <c r="VUE84" s="41"/>
      <c r="VUF84" s="41"/>
      <c r="VUG84" s="41"/>
      <c r="VUH84" s="41"/>
      <c r="VUI84" s="41"/>
      <c r="VUJ84" s="41"/>
      <c r="VUK84" s="41"/>
      <c r="VUL84" s="41"/>
      <c r="VUM84" s="41"/>
      <c r="VUN84" s="41"/>
      <c r="VUO84" s="41"/>
      <c r="VUP84" s="41"/>
      <c r="VUQ84" s="41"/>
      <c r="VUR84" s="41"/>
      <c r="VUS84" s="41"/>
      <c r="VUT84" s="41"/>
      <c r="VUU84" s="41"/>
      <c r="VUV84" s="41"/>
      <c r="VUW84" s="41"/>
      <c r="VUX84" s="41"/>
      <c r="VUY84" s="41"/>
      <c r="VUZ84" s="41"/>
      <c r="VVA84" s="41"/>
      <c r="VVB84" s="41"/>
      <c r="VVC84" s="41"/>
      <c r="VVD84" s="41"/>
      <c r="VVE84" s="41"/>
      <c r="VVF84" s="41"/>
      <c r="VVG84" s="41"/>
      <c r="VVH84" s="41"/>
      <c r="VVI84" s="41"/>
      <c r="VVJ84" s="41"/>
      <c r="VVK84" s="41"/>
      <c r="VVL84" s="41"/>
      <c r="VVM84" s="41"/>
      <c r="VVN84" s="41"/>
      <c r="VVO84" s="41"/>
      <c r="VVP84" s="41"/>
      <c r="VVQ84" s="41"/>
      <c r="VVR84" s="41"/>
      <c r="VVS84" s="41"/>
      <c r="VVT84" s="41"/>
      <c r="VVU84" s="41"/>
      <c r="VVV84" s="41"/>
      <c r="VVW84" s="41"/>
      <c r="VVX84" s="41"/>
      <c r="VVY84" s="41"/>
      <c r="VVZ84" s="41"/>
      <c r="VWA84" s="41"/>
      <c r="VWB84" s="41"/>
      <c r="VWC84" s="41"/>
      <c r="VWD84" s="41"/>
      <c r="VWE84" s="41"/>
      <c r="VWF84" s="41"/>
      <c r="VWG84" s="41"/>
      <c r="VWH84" s="41"/>
      <c r="VWI84" s="41"/>
      <c r="VWJ84" s="41"/>
      <c r="VWK84" s="41"/>
      <c r="VWL84" s="41"/>
      <c r="VWM84" s="41"/>
      <c r="VWN84" s="41"/>
      <c r="VWO84" s="41"/>
      <c r="VWP84" s="41"/>
      <c r="VWQ84" s="41"/>
      <c r="VWR84" s="41"/>
      <c r="VWS84" s="41"/>
      <c r="VWT84" s="41"/>
      <c r="VWU84" s="41"/>
      <c r="VWV84" s="41"/>
      <c r="VWW84" s="41"/>
      <c r="VWX84" s="41"/>
      <c r="VWY84" s="41"/>
      <c r="VWZ84" s="41"/>
      <c r="VXA84" s="41"/>
      <c r="VXB84" s="41"/>
      <c r="VXC84" s="41"/>
      <c r="VXD84" s="41"/>
      <c r="VXE84" s="41"/>
      <c r="VXF84" s="41"/>
      <c r="VXG84" s="41"/>
      <c r="VXH84" s="41"/>
      <c r="VXI84" s="41"/>
      <c r="VXJ84" s="41"/>
      <c r="VXK84" s="41"/>
      <c r="VXL84" s="41"/>
      <c r="VXM84" s="41"/>
      <c r="VXN84" s="41"/>
      <c r="VXO84" s="41"/>
      <c r="VXP84" s="41"/>
      <c r="VXQ84" s="41"/>
      <c r="VXR84" s="41"/>
      <c r="VXS84" s="41"/>
      <c r="VXT84" s="41"/>
      <c r="VXU84" s="41"/>
      <c r="VXV84" s="41"/>
      <c r="VXW84" s="41"/>
      <c r="VXX84" s="41"/>
      <c r="VXY84" s="41"/>
      <c r="VXZ84" s="41"/>
      <c r="VYA84" s="41"/>
      <c r="VYB84" s="41"/>
      <c r="VYC84" s="41"/>
      <c r="VYD84" s="41"/>
      <c r="VYE84" s="41"/>
      <c r="VYF84" s="41"/>
      <c r="VYG84" s="41"/>
      <c r="VYH84" s="41"/>
      <c r="VYI84" s="41"/>
      <c r="VYJ84" s="41"/>
      <c r="VYK84" s="41"/>
      <c r="VYL84" s="41"/>
      <c r="VYM84" s="41"/>
      <c r="VYN84" s="41"/>
      <c r="VYO84" s="41"/>
      <c r="VYP84" s="41"/>
      <c r="VYQ84" s="41"/>
      <c r="VYR84" s="41"/>
      <c r="VYS84" s="41"/>
      <c r="VYT84" s="41"/>
      <c r="VYU84" s="41"/>
      <c r="VYV84" s="41"/>
      <c r="VYW84" s="41"/>
      <c r="VYX84" s="41"/>
      <c r="VYY84" s="41"/>
      <c r="VYZ84" s="41"/>
      <c r="VZA84" s="41"/>
      <c r="VZB84" s="41"/>
      <c r="VZC84" s="41"/>
      <c r="VZD84" s="41"/>
      <c r="VZE84" s="41"/>
      <c r="VZF84" s="41"/>
      <c r="VZG84" s="41"/>
      <c r="VZH84" s="41"/>
      <c r="VZI84" s="41"/>
      <c r="VZJ84" s="41"/>
      <c r="VZK84" s="41"/>
      <c r="VZL84" s="41"/>
      <c r="VZM84" s="41"/>
      <c r="VZN84" s="41"/>
      <c r="VZO84" s="41"/>
      <c r="VZP84" s="41"/>
      <c r="VZQ84" s="41"/>
      <c r="VZR84" s="41"/>
      <c r="VZS84" s="41"/>
      <c r="VZT84" s="41"/>
      <c r="VZU84" s="41"/>
      <c r="VZV84" s="41"/>
      <c r="VZW84" s="41"/>
      <c r="VZX84" s="41"/>
      <c r="VZY84" s="41"/>
      <c r="VZZ84" s="41"/>
      <c r="WAA84" s="41"/>
      <c r="WAB84" s="41"/>
      <c r="WAC84" s="41"/>
      <c r="WAD84" s="41"/>
      <c r="WAE84" s="41"/>
      <c r="WAF84" s="41"/>
      <c r="WAG84" s="41"/>
      <c r="WAH84" s="41"/>
      <c r="WAI84" s="41"/>
      <c r="WAJ84" s="41"/>
      <c r="WAK84" s="41"/>
      <c r="WAL84" s="41"/>
      <c r="WAM84" s="41"/>
      <c r="WAN84" s="41"/>
      <c r="WAO84" s="41"/>
      <c r="WAP84" s="41"/>
      <c r="WAQ84" s="41"/>
      <c r="WAR84" s="41"/>
      <c r="WAS84" s="41"/>
      <c r="WAT84" s="41"/>
      <c r="WAU84" s="41"/>
      <c r="WAV84" s="41"/>
      <c r="WAW84" s="41"/>
      <c r="WAX84" s="41"/>
      <c r="WAY84" s="41"/>
      <c r="WAZ84" s="41"/>
      <c r="WBA84" s="41"/>
      <c r="WBB84" s="41"/>
      <c r="WBC84" s="41"/>
      <c r="WBD84" s="41"/>
      <c r="WBE84" s="41"/>
      <c r="WBF84" s="41"/>
      <c r="WBG84" s="41"/>
      <c r="WBH84" s="41"/>
      <c r="WBI84" s="41"/>
      <c r="WBJ84" s="41"/>
      <c r="WBK84" s="41"/>
      <c r="WBL84" s="41"/>
      <c r="WBM84" s="41"/>
      <c r="WBN84" s="41"/>
      <c r="WBO84" s="41"/>
      <c r="WBP84" s="41"/>
      <c r="WBQ84" s="41"/>
      <c r="WBR84" s="41"/>
      <c r="WBS84" s="41"/>
      <c r="WBT84" s="41"/>
      <c r="WBU84" s="41"/>
      <c r="WBV84" s="41"/>
      <c r="WBW84" s="41"/>
      <c r="WBX84" s="41"/>
      <c r="WBY84" s="41"/>
      <c r="WBZ84" s="41"/>
      <c r="WCA84" s="41"/>
      <c r="WCB84" s="41"/>
      <c r="WCC84" s="41"/>
      <c r="WCD84" s="41"/>
      <c r="WCE84" s="41"/>
      <c r="WCF84" s="41"/>
      <c r="WCG84" s="41"/>
      <c r="WCH84" s="41"/>
      <c r="WCI84" s="41"/>
      <c r="WCJ84" s="41"/>
      <c r="WCK84" s="41"/>
      <c r="WCL84" s="41"/>
      <c r="WCM84" s="41"/>
      <c r="WCN84" s="41"/>
      <c r="WCO84" s="41"/>
      <c r="WCP84" s="41"/>
      <c r="WCQ84" s="41"/>
      <c r="WCR84" s="41"/>
      <c r="WCS84" s="41"/>
      <c r="WCT84" s="41"/>
      <c r="WCU84" s="41"/>
      <c r="WCV84" s="41"/>
      <c r="WCW84" s="41"/>
      <c r="WCX84" s="41"/>
      <c r="WCY84" s="41"/>
      <c r="WCZ84" s="41"/>
      <c r="WDA84" s="41"/>
      <c r="WDB84" s="41"/>
      <c r="WDC84" s="41"/>
      <c r="WDD84" s="41"/>
      <c r="WDE84" s="41"/>
      <c r="WDF84" s="41"/>
      <c r="WDG84" s="41"/>
      <c r="WDH84" s="41"/>
      <c r="WDI84" s="41"/>
      <c r="WDJ84" s="41"/>
      <c r="WDK84" s="41"/>
      <c r="WDL84" s="41"/>
      <c r="WDM84" s="41"/>
      <c r="WDN84" s="41"/>
      <c r="WDO84" s="41"/>
      <c r="WDP84" s="41"/>
      <c r="WDQ84" s="41"/>
      <c r="WDR84" s="41"/>
      <c r="WDS84" s="41"/>
      <c r="WDT84" s="41"/>
      <c r="WDU84" s="41"/>
      <c r="WDV84" s="41"/>
      <c r="WDW84" s="41"/>
      <c r="WDX84" s="41"/>
      <c r="WDY84" s="41"/>
      <c r="WDZ84" s="41"/>
      <c r="WEA84" s="41"/>
      <c r="WEB84" s="41"/>
      <c r="WEC84" s="41"/>
      <c r="WED84" s="41"/>
      <c r="WEE84" s="41"/>
      <c r="WEF84" s="41"/>
      <c r="WEG84" s="41"/>
      <c r="WEH84" s="41"/>
      <c r="WEI84" s="41"/>
      <c r="WEJ84" s="41"/>
      <c r="WEK84" s="41"/>
      <c r="WEL84" s="41"/>
      <c r="WEM84" s="41"/>
      <c r="WEN84" s="41"/>
      <c r="WEO84" s="41"/>
      <c r="WEP84" s="41"/>
      <c r="WEQ84" s="41"/>
      <c r="WER84" s="41"/>
      <c r="WES84" s="41"/>
      <c r="WET84" s="41"/>
      <c r="WEU84" s="41"/>
      <c r="WEV84" s="41"/>
      <c r="WEW84" s="41"/>
      <c r="WEX84" s="41"/>
      <c r="WEY84" s="41"/>
      <c r="WEZ84" s="41"/>
      <c r="WFA84" s="41"/>
      <c r="WFB84" s="41"/>
      <c r="WFC84" s="41"/>
      <c r="WFD84" s="41"/>
      <c r="WFE84" s="41"/>
      <c r="WFF84" s="41"/>
      <c r="WFG84" s="41"/>
      <c r="WFH84" s="41"/>
      <c r="WFI84" s="41"/>
      <c r="WFJ84" s="41"/>
      <c r="WFK84" s="41"/>
      <c r="WFL84" s="41"/>
      <c r="WFM84" s="41"/>
      <c r="WFN84" s="41"/>
      <c r="WFO84" s="41"/>
      <c r="WFP84" s="41"/>
      <c r="WFQ84" s="41"/>
      <c r="WFR84" s="41"/>
      <c r="WFS84" s="41"/>
      <c r="WFT84" s="41"/>
      <c r="WFU84" s="41"/>
      <c r="WFV84" s="41"/>
      <c r="WFW84" s="41"/>
      <c r="WFX84" s="41"/>
      <c r="WFY84" s="41"/>
      <c r="WFZ84" s="41"/>
      <c r="WGA84" s="41"/>
      <c r="WGB84" s="41"/>
      <c r="WGC84" s="41"/>
      <c r="WGD84" s="41"/>
      <c r="WGE84" s="41"/>
      <c r="WGF84" s="41"/>
      <c r="WGG84" s="41"/>
      <c r="WGH84" s="41"/>
      <c r="WGI84" s="41"/>
      <c r="WGJ84" s="41"/>
      <c r="WGK84" s="41"/>
      <c r="WGL84" s="41"/>
      <c r="WGM84" s="41"/>
      <c r="WGN84" s="41"/>
      <c r="WGO84" s="41"/>
      <c r="WGP84" s="41"/>
      <c r="WGQ84" s="41"/>
      <c r="WGR84" s="41"/>
      <c r="WGS84" s="41"/>
      <c r="WGT84" s="41"/>
      <c r="WGU84" s="41"/>
      <c r="WGV84" s="41"/>
      <c r="WGW84" s="41"/>
      <c r="WGX84" s="41"/>
      <c r="WGY84" s="41"/>
      <c r="WGZ84" s="41"/>
      <c r="WHA84" s="41"/>
      <c r="WHB84" s="41"/>
      <c r="WHC84" s="41"/>
      <c r="WHD84" s="41"/>
      <c r="WHE84" s="41"/>
      <c r="WHF84" s="41"/>
      <c r="WHG84" s="41"/>
      <c r="WHH84" s="41"/>
      <c r="WHI84" s="41"/>
      <c r="WHJ84" s="41"/>
      <c r="WHK84" s="41"/>
      <c r="WHL84" s="41"/>
      <c r="WHM84" s="41"/>
      <c r="WHN84" s="41"/>
      <c r="WHO84" s="41"/>
      <c r="WHP84" s="41"/>
      <c r="WHQ84" s="41"/>
      <c r="WHR84" s="41"/>
      <c r="WHS84" s="41"/>
      <c r="WHT84" s="41"/>
      <c r="WHU84" s="41"/>
      <c r="WHV84" s="41"/>
      <c r="WHW84" s="41"/>
      <c r="WHX84" s="41"/>
      <c r="WHY84" s="41"/>
      <c r="WHZ84" s="41"/>
      <c r="WIA84" s="41"/>
      <c r="WIB84" s="41"/>
      <c r="WIC84" s="41"/>
      <c r="WID84" s="41"/>
      <c r="WIE84" s="41"/>
      <c r="WIF84" s="41"/>
      <c r="WIG84" s="41"/>
      <c r="WIH84" s="41"/>
      <c r="WII84" s="41"/>
      <c r="WIJ84" s="41"/>
      <c r="WIK84" s="41"/>
      <c r="WIL84" s="41"/>
      <c r="WIM84" s="41"/>
      <c r="WIN84" s="41"/>
      <c r="WIO84" s="41"/>
      <c r="WIP84" s="41"/>
      <c r="WIQ84" s="41"/>
      <c r="WIR84" s="41"/>
      <c r="WIS84" s="41"/>
      <c r="WIT84" s="41"/>
      <c r="WIU84" s="41"/>
      <c r="WIV84" s="41"/>
      <c r="WIW84" s="41"/>
      <c r="WIX84" s="41"/>
      <c r="WIY84" s="41"/>
      <c r="WIZ84" s="41"/>
      <c r="WJA84" s="41"/>
      <c r="WJB84" s="41"/>
      <c r="WJC84" s="41"/>
      <c r="WJD84" s="41"/>
      <c r="WJE84" s="41"/>
      <c r="WJF84" s="41"/>
      <c r="WJG84" s="41"/>
      <c r="WJH84" s="41"/>
    </row>
    <row r="85" spans="1:42 12097:13698 14941:15816" s="42" customFormat="1" ht="132" customHeight="1" outlineLevel="1" x14ac:dyDescent="0.25">
      <c r="A85" s="20" t="s">
        <v>156</v>
      </c>
      <c r="B85" s="21" t="s">
        <v>168</v>
      </c>
      <c r="C85" s="25"/>
      <c r="D85" s="25">
        <f t="shared" si="15"/>
        <v>7241.5</v>
      </c>
      <c r="E85" s="26">
        <f t="shared" si="14"/>
        <v>7241.5</v>
      </c>
      <c r="F85" s="39"/>
      <c r="G85" s="25">
        <v>7241.5</v>
      </c>
      <c r="H85" s="25">
        <v>7241.5</v>
      </c>
      <c r="I85" s="39"/>
      <c r="J85" s="25">
        <v>0</v>
      </c>
      <c r="K85" s="39"/>
      <c r="L85" s="39"/>
      <c r="M85" s="25">
        <v>0</v>
      </c>
      <c r="N85" s="39"/>
      <c r="O85" s="39"/>
      <c r="P85" s="25"/>
      <c r="Q85" s="25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1"/>
      <c r="QWG85" s="41"/>
      <c r="QWH85" s="41"/>
      <c r="QWI85" s="41"/>
      <c r="QWJ85" s="41"/>
      <c r="QWK85" s="41"/>
      <c r="QWL85" s="41"/>
      <c r="QWM85" s="41"/>
      <c r="QWN85" s="41"/>
      <c r="QWO85" s="41"/>
      <c r="QWP85" s="41"/>
      <c r="QWQ85" s="41"/>
      <c r="QWR85" s="41"/>
      <c r="QWS85" s="41"/>
      <c r="QWT85" s="41"/>
      <c r="QWU85" s="41"/>
      <c r="QWV85" s="41"/>
      <c r="QWW85" s="41"/>
      <c r="QWX85" s="41"/>
      <c r="QWY85" s="41"/>
      <c r="QWZ85" s="41"/>
      <c r="QXA85" s="41"/>
      <c r="QXB85" s="41"/>
      <c r="QXC85" s="41"/>
      <c r="QXD85" s="41"/>
      <c r="QXE85" s="41"/>
      <c r="QXF85" s="41"/>
      <c r="QXG85" s="41"/>
      <c r="QXH85" s="41"/>
      <c r="QXI85" s="41"/>
      <c r="QXJ85" s="41"/>
      <c r="QXK85" s="41"/>
      <c r="QXL85" s="41"/>
      <c r="QXM85" s="41"/>
      <c r="QXN85" s="41"/>
      <c r="QXO85" s="41"/>
      <c r="QXP85" s="41"/>
      <c r="QXQ85" s="41"/>
      <c r="QXR85" s="41"/>
      <c r="QXS85" s="41"/>
      <c r="QXT85" s="41"/>
      <c r="QXU85" s="41"/>
      <c r="QXV85" s="41"/>
      <c r="QXW85" s="41"/>
      <c r="QXX85" s="41"/>
      <c r="QXY85" s="41"/>
      <c r="QXZ85" s="41"/>
      <c r="QYA85" s="41"/>
      <c r="QYB85" s="41"/>
      <c r="QYC85" s="41"/>
      <c r="QYD85" s="41"/>
      <c r="QYE85" s="41"/>
      <c r="QYF85" s="41"/>
      <c r="QYG85" s="41"/>
      <c r="QYH85" s="41"/>
      <c r="QYI85" s="41"/>
      <c r="QYJ85" s="41"/>
      <c r="QYK85" s="41"/>
      <c r="QYL85" s="41"/>
      <c r="QYM85" s="41"/>
      <c r="QYN85" s="41"/>
      <c r="QYO85" s="41"/>
      <c r="QYP85" s="41"/>
      <c r="QYQ85" s="41"/>
      <c r="QYR85" s="41"/>
      <c r="QYS85" s="41"/>
      <c r="QYT85" s="41"/>
      <c r="QYU85" s="41"/>
      <c r="QYV85" s="41"/>
      <c r="QYW85" s="41"/>
      <c r="QYX85" s="41"/>
      <c r="QYY85" s="41"/>
      <c r="QYZ85" s="41"/>
      <c r="QZA85" s="41"/>
      <c r="QZB85" s="41"/>
      <c r="QZC85" s="41"/>
      <c r="QZD85" s="41"/>
      <c r="QZE85" s="41"/>
      <c r="QZF85" s="41"/>
      <c r="QZG85" s="41"/>
      <c r="QZH85" s="41"/>
      <c r="QZI85" s="41"/>
      <c r="QZJ85" s="41"/>
      <c r="QZK85" s="41"/>
      <c r="QZL85" s="41"/>
      <c r="QZM85" s="41"/>
      <c r="QZN85" s="41"/>
      <c r="QZO85" s="41"/>
      <c r="QZP85" s="41"/>
      <c r="QZQ85" s="41"/>
      <c r="QZR85" s="41"/>
      <c r="QZS85" s="41"/>
      <c r="QZT85" s="41"/>
      <c r="QZU85" s="41"/>
      <c r="QZV85" s="41"/>
      <c r="QZW85" s="41"/>
      <c r="QZX85" s="41"/>
      <c r="QZY85" s="41"/>
      <c r="QZZ85" s="41"/>
      <c r="RAA85" s="41"/>
      <c r="RAB85" s="41"/>
      <c r="RAC85" s="41"/>
      <c r="RAD85" s="41"/>
      <c r="RAE85" s="41"/>
      <c r="RAF85" s="41"/>
      <c r="RAG85" s="41"/>
      <c r="RAH85" s="41"/>
      <c r="RAI85" s="41"/>
      <c r="RAJ85" s="41"/>
      <c r="RAK85" s="41"/>
      <c r="RAL85" s="41"/>
      <c r="RAM85" s="41"/>
      <c r="RAN85" s="41"/>
      <c r="RAO85" s="41"/>
      <c r="RAP85" s="41"/>
      <c r="RAQ85" s="41"/>
      <c r="RAR85" s="41"/>
      <c r="RAS85" s="41"/>
      <c r="RAT85" s="41"/>
      <c r="RAU85" s="41"/>
      <c r="RAV85" s="41"/>
      <c r="RAW85" s="41"/>
      <c r="RAX85" s="41"/>
      <c r="RAY85" s="41"/>
      <c r="RAZ85" s="41"/>
      <c r="RBA85" s="41"/>
      <c r="RBB85" s="41"/>
      <c r="RBC85" s="41"/>
      <c r="RBD85" s="41"/>
      <c r="RBE85" s="41"/>
      <c r="RBF85" s="41"/>
      <c r="RBG85" s="41"/>
      <c r="RBH85" s="41"/>
      <c r="RBI85" s="41"/>
      <c r="RBJ85" s="41"/>
      <c r="RBK85" s="41"/>
      <c r="RBL85" s="41"/>
      <c r="RBM85" s="41"/>
      <c r="RBN85" s="41"/>
      <c r="RBO85" s="41"/>
      <c r="RBP85" s="41"/>
      <c r="RBQ85" s="41"/>
      <c r="RBR85" s="41"/>
      <c r="RBS85" s="41"/>
      <c r="RBT85" s="41"/>
      <c r="RBU85" s="41"/>
      <c r="RBV85" s="41"/>
      <c r="RBW85" s="41"/>
      <c r="RBX85" s="41"/>
      <c r="RBY85" s="41"/>
      <c r="RBZ85" s="41"/>
      <c r="RCA85" s="41"/>
      <c r="RCB85" s="41"/>
      <c r="RCC85" s="41"/>
      <c r="RCD85" s="41"/>
      <c r="RCE85" s="41"/>
      <c r="RCF85" s="41"/>
      <c r="RCG85" s="41"/>
      <c r="RCH85" s="41"/>
      <c r="RCI85" s="41"/>
      <c r="RCJ85" s="41"/>
      <c r="RCK85" s="41"/>
      <c r="RCL85" s="41"/>
      <c r="RCM85" s="41"/>
      <c r="RCN85" s="41"/>
      <c r="RCO85" s="41"/>
      <c r="RCP85" s="41"/>
      <c r="RCQ85" s="41"/>
      <c r="RCR85" s="41"/>
      <c r="RCS85" s="41"/>
      <c r="RCT85" s="41"/>
      <c r="RCU85" s="41"/>
      <c r="RCV85" s="41"/>
      <c r="RCW85" s="41"/>
      <c r="RCX85" s="41"/>
      <c r="RCY85" s="41"/>
      <c r="RCZ85" s="41"/>
      <c r="RDA85" s="41"/>
      <c r="RDB85" s="41"/>
      <c r="RDC85" s="41"/>
      <c r="RDD85" s="41"/>
      <c r="RDE85" s="41"/>
      <c r="RDF85" s="41"/>
      <c r="RDG85" s="41"/>
      <c r="RDH85" s="41"/>
      <c r="RDI85" s="41"/>
      <c r="RDJ85" s="41"/>
      <c r="RDK85" s="41"/>
      <c r="RDL85" s="41"/>
      <c r="RDM85" s="41"/>
      <c r="RDN85" s="41"/>
      <c r="RDO85" s="41"/>
      <c r="RDP85" s="41"/>
      <c r="RDQ85" s="41"/>
      <c r="RDR85" s="41"/>
      <c r="RDS85" s="41"/>
      <c r="RDT85" s="41"/>
      <c r="RDU85" s="41"/>
      <c r="RDV85" s="41"/>
      <c r="RDW85" s="41"/>
      <c r="RDX85" s="41"/>
      <c r="RDY85" s="41"/>
      <c r="RDZ85" s="41"/>
      <c r="REA85" s="41"/>
      <c r="REB85" s="41"/>
      <c r="REC85" s="41"/>
      <c r="RED85" s="41"/>
      <c r="REE85" s="41"/>
      <c r="REF85" s="41"/>
      <c r="REG85" s="41"/>
      <c r="REH85" s="41"/>
      <c r="REI85" s="41"/>
      <c r="REJ85" s="41"/>
      <c r="REK85" s="41"/>
      <c r="REL85" s="41"/>
      <c r="REM85" s="41"/>
      <c r="REN85" s="41"/>
      <c r="REO85" s="41"/>
      <c r="REP85" s="41"/>
      <c r="REQ85" s="41"/>
      <c r="RER85" s="41"/>
      <c r="RES85" s="41"/>
      <c r="RET85" s="41"/>
      <c r="REU85" s="41"/>
      <c r="REV85" s="41"/>
      <c r="REW85" s="41"/>
      <c r="REX85" s="41"/>
      <c r="REY85" s="41"/>
      <c r="REZ85" s="41"/>
      <c r="RFA85" s="41"/>
      <c r="RFB85" s="41"/>
      <c r="RFC85" s="41"/>
      <c r="RFD85" s="41"/>
      <c r="RFE85" s="41"/>
      <c r="RFF85" s="41"/>
      <c r="RFG85" s="41"/>
      <c r="RFH85" s="41"/>
      <c r="RFI85" s="41"/>
      <c r="RFJ85" s="41"/>
      <c r="RFK85" s="41"/>
      <c r="RFL85" s="41"/>
      <c r="RFM85" s="41"/>
      <c r="RFN85" s="41"/>
      <c r="RFO85" s="41"/>
      <c r="RFP85" s="41"/>
      <c r="RFQ85" s="41"/>
      <c r="RFR85" s="41"/>
      <c r="RFS85" s="41"/>
      <c r="RFT85" s="41"/>
      <c r="RFU85" s="41"/>
      <c r="RFV85" s="41"/>
      <c r="RFW85" s="41"/>
      <c r="RFX85" s="41"/>
      <c r="RFY85" s="41"/>
      <c r="RFZ85" s="41"/>
      <c r="RGA85" s="41"/>
      <c r="RGB85" s="41"/>
      <c r="RGC85" s="41"/>
      <c r="RGD85" s="41"/>
      <c r="RGE85" s="41"/>
      <c r="RGF85" s="41"/>
      <c r="RGG85" s="41"/>
      <c r="RGH85" s="41"/>
      <c r="RGI85" s="41"/>
      <c r="RGJ85" s="41"/>
      <c r="RGK85" s="41"/>
      <c r="RGL85" s="41"/>
      <c r="RGM85" s="41"/>
      <c r="RGN85" s="41"/>
      <c r="RGO85" s="41"/>
      <c r="RGP85" s="41"/>
      <c r="RGQ85" s="41"/>
      <c r="RGR85" s="41"/>
      <c r="RGS85" s="41"/>
      <c r="RGT85" s="41"/>
      <c r="RGU85" s="41"/>
      <c r="RGV85" s="41"/>
      <c r="RGW85" s="41"/>
      <c r="RGX85" s="41"/>
      <c r="RGY85" s="41"/>
      <c r="RGZ85" s="41"/>
      <c r="RHA85" s="41"/>
      <c r="RHB85" s="41"/>
      <c r="RHC85" s="41"/>
      <c r="RHD85" s="41"/>
      <c r="RHE85" s="41"/>
      <c r="RHF85" s="41"/>
      <c r="RHG85" s="41"/>
      <c r="RHH85" s="41"/>
      <c r="RHI85" s="41"/>
      <c r="RHJ85" s="41"/>
      <c r="RHK85" s="41"/>
      <c r="RHL85" s="41"/>
      <c r="RHM85" s="41"/>
      <c r="RHN85" s="41"/>
      <c r="RHO85" s="41"/>
      <c r="RHP85" s="41"/>
      <c r="RHQ85" s="41"/>
      <c r="RHR85" s="41"/>
      <c r="RHS85" s="41"/>
      <c r="RHT85" s="41"/>
      <c r="RHU85" s="41"/>
      <c r="RHV85" s="41"/>
      <c r="RHW85" s="41"/>
      <c r="RHX85" s="41"/>
      <c r="RHY85" s="41"/>
      <c r="RHZ85" s="41"/>
      <c r="RIA85" s="41"/>
      <c r="RIB85" s="41"/>
      <c r="RIC85" s="41"/>
      <c r="RID85" s="41"/>
      <c r="RIE85" s="41"/>
      <c r="RIF85" s="41"/>
      <c r="RIG85" s="41"/>
      <c r="RIH85" s="41"/>
      <c r="RII85" s="41"/>
      <c r="RIJ85" s="41"/>
      <c r="RIK85" s="41"/>
      <c r="RIL85" s="41"/>
      <c r="RIM85" s="41"/>
      <c r="RIN85" s="41"/>
      <c r="RIO85" s="41"/>
      <c r="RIP85" s="41"/>
      <c r="RIQ85" s="41"/>
      <c r="RIR85" s="41"/>
      <c r="RIS85" s="41"/>
      <c r="RIT85" s="41"/>
      <c r="RIU85" s="41"/>
      <c r="RIV85" s="41"/>
      <c r="RIW85" s="41"/>
      <c r="RIX85" s="41"/>
      <c r="RIY85" s="41"/>
      <c r="RIZ85" s="41"/>
      <c r="RJA85" s="41"/>
      <c r="RJB85" s="41"/>
      <c r="RJC85" s="41"/>
      <c r="RJD85" s="41"/>
      <c r="RJE85" s="41"/>
      <c r="RJF85" s="41"/>
      <c r="RJG85" s="41"/>
      <c r="RJH85" s="41"/>
      <c r="RJI85" s="41"/>
      <c r="RJJ85" s="41"/>
      <c r="RJK85" s="41"/>
      <c r="RJL85" s="41"/>
      <c r="RJM85" s="41"/>
      <c r="RJN85" s="41"/>
      <c r="RJO85" s="41"/>
      <c r="RJP85" s="41"/>
      <c r="RJQ85" s="41"/>
      <c r="RJR85" s="41"/>
      <c r="RJS85" s="41"/>
      <c r="RJT85" s="41"/>
      <c r="RJU85" s="41"/>
      <c r="RJV85" s="41"/>
      <c r="RJW85" s="41"/>
      <c r="RJX85" s="41"/>
      <c r="RJY85" s="41"/>
      <c r="RJZ85" s="41"/>
      <c r="RKA85" s="41"/>
      <c r="RKB85" s="41"/>
      <c r="RKC85" s="41"/>
      <c r="RKD85" s="41"/>
      <c r="RKE85" s="41"/>
      <c r="RKF85" s="41"/>
      <c r="RKG85" s="41"/>
      <c r="RKH85" s="41"/>
      <c r="RKI85" s="41"/>
      <c r="RKJ85" s="41"/>
      <c r="RKK85" s="41"/>
      <c r="RKL85" s="41"/>
      <c r="RKM85" s="41"/>
      <c r="RKN85" s="41"/>
      <c r="RKO85" s="41"/>
      <c r="RKP85" s="41"/>
      <c r="RKQ85" s="41"/>
      <c r="RKR85" s="41"/>
      <c r="RKS85" s="41"/>
      <c r="RKT85" s="41"/>
      <c r="RKU85" s="41"/>
      <c r="RKV85" s="41"/>
      <c r="RKW85" s="41"/>
      <c r="RKX85" s="41"/>
      <c r="RKY85" s="41"/>
      <c r="RKZ85" s="41"/>
      <c r="RLA85" s="41"/>
      <c r="RLB85" s="41"/>
      <c r="RLC85" s="41"/>
      <c r="RLD85" s="41"/>
      <c r="RLE85" s="41"/>
      <c r="RLF85" s="41"/>
      <c r="RLG85" s="41"/>
      <c r="RLH85" s="41"/>
      <c r="RLI85" s="41"/>
      <c r="RLJ85" s="41"/>
      <c r="RLK85" s="41"/>
      <c r="RLL85" s="41"/>
      <c r="RLM85" s="41"/>
      <c r="RLN85" s="41"/>
      <c r="RLO85" s="41"/>
      <c r="RLP85" s="41"/>
      <c r="RLQ85" s="41"/>
      <c r="RLR85" s="41"/>
      <c r="RLS85" s="41"/>
      <c r="RLT85" s="41"/>
      <c r="RLU85" s="41"/>
      <c r="RLV85" s="41"/>
      <c r="RLW85" s="41"/>
      <c r="RLX85" s="41"/>
      <c r="RLY85" s="41"/>
      <c r="RLZ85" s="41"/>
      <c r="RMA85" s="41"/>
      <c r="RMB85" s="41"/>
      <c r="RMC85" s="41"/>
      <c r="RMD85" s="41"/>
      <c r="RME85" s="41"/>
      <c r="RMF85" s="41"/>
      <c r="RMG85" s="41"/>
      <c r="RMH85" s="41"/>
      <c r="RMI85" s="41"/>
      <c r="RMJ85" s="41"/>
      <c r="RMK85" s="41"/>
      <c r="RML85" s="41"/>
      <c r="RMM85" s="41"/>
      <c r="RMN85" s="41"/>
      <c r="RMO85" s="41"/>
      <c r="RMP85" s="41"/>
      <c r="RMQ85" s="41"/>
      <c r="RMR85" s="41"/>
      <c r="RMS85" s="41"/>
      <c r="RMT85" s="41"/>
      <c r="RMU85" s="41"/>
      <c r="RMV85" s="41"/>
      <c r="RMW85" s="41"/>
      <c r="RMX85" s="41"/>
      <c r="RMY85" s="41"/>
      <c r="RMZ85" s="41"/>
      <c r="RNA85" s="41"/>
      <c r="RNB85" s="41"/>
      <c r="RNC85" s="41"/>
      <c r="RND85" s="41"/>
      <c r="RNE85" s="41"/>
      <c r="RNF85" s="41"/>
      <c r="RNG85" s="41"/>
      <c r="RNH85" s="41"/>
      <c r="RNI85" s="41"/>
      <c r="RNJ85" s="41"/>
      <c r="RNK85" s="41"/>
      <c r="RNL85" s="41"/>
      <c r="RNM85" s="41"/>
      <c r="RNN85" s="41"/>
      <c r="RNO85" s="41"/>
      <c r="RNP85" s="41"/>
      <c r="RNQ85" s="41"/>
      <c r="RNR85" s="41"/>
      <c r="RNS85" s="41"/>
      <c r="RNT85" s="41"/>
      <c r="RNU85" s="41"/>
      <c r="RNV85" s="41"/>
      <c r="RNW85" s="41"/>
      <c r="RNX85" s="41"/>
      <c r="RNY85" s="41"/>
      <c r="RNZ85" s="41"/>
      <c r="ROA85" s="41"/>
      <c r="ROB85" s="41"/>
      <c r="ROC85" s="41"/>
      <c r="ROD85" s="41"/>
      <c r="ROE85" s="41"/>
      <c r="ROF85" s="41"/>
      <c r="ROG85" s="41"/>
      <c r="ROH85" s="41"/>
      <c r="ROI85" s="41"/>
      <c r="ROJ85" s="41"/>
      <c r="ROK85" s="41"/>
      <c r="ROL85" s="41"/>
      <c r="ROM85" s="41"/>
      <c r="RON85" s="41"/>
      <c r="ROO85" s="41"/>
      <c r="ROP85" s="41"/>
      <c r="ROQ85" s="41"/>
      <c r="ROR85" s="41"/>
      <c r="ROS85" s="41"/>
      <c r="ROT85" s="41"/>
      <c r="ROU85" s="41"/>
      <c r="ROV85" s="41"/>
      <c r="ROW85" s="41"/>
      <c r="ROX85" s="41"/>
      <c r="ROY85" s="41"/>
      <c r="ROZ85" s="41"/>
      <c r="RPA85" s="41"/>
      <c r="RPB85" s="41"/>
      <c r="RPC85" s="41"/>
      <c r="RPD85" s="41"/>
      <c r="RPE85" s="41"/>
      <c r="RPF85" s="41"/>
      <c r="RPG85" s="41"/>
      <c r="RPH85" s="41"/>
      <c r="RPI85" s="41"/>
      <c r="RPJ85" s="41"/>
      <c r="RPK85" s="41"/>
      <c r="RPL85" s="41"/>
      <c r="RPM85" s="41"/>
      <c r="RPN85" s="41"/>
      <c r="RPO85" s="41"/>
      <c r="RPP85" s="41"/>
      <c r="RPQ85" s="41"/>
      <c r="RPR85" s="41"/>
      <c r="RPS85" s="41"/>
      <c r="RPT85" s="41"/>
      <c r="RPU85" s="41"/>
      <c r="RPV85" s="41"/>
      <c r="RPW85" s="41"/>
      <c r="RPX85" s="41"/>
      <c r="RPY85" s="41"/>
      <c r="RPZ85" s="41"/>
      <c r="RQA85" s="41"/>
      <c r="RQB85" s="41"/>
      <c r="RQC85" s="41"/>
      <c r="RQD85" s="41"/>
      <c r="RQE85" s="41"/>
      <c r="RQF85" s="41"/>
      <c r="RQG85" s="41"/>
      <c r="RQH85" s="41"/>
      <c r="RQI85" s="41"/>
      <c r="RQJ85" s="41"/>
      <c r="RQK85" s="41"/>
      <c r="RQL85" s="41"/>
      <c r="RQM85" s="41"/>
      <c r="RQN85" s="41"/>
      <c r="RQO85" s="41"/>
      <c r="RQP85" s="41"/>
      <c r="RQQ85" s="41"/>
      <c r="RQR85" s="41"/>
      <c r="RQS85" s="41"/>
      <c r="RQT85" s="41"/>
      <c r="RQU85" s="41"/>
      <c r="RQV85" s="41"/>
      <c r="RQW85" s="41"/>
      <c r="RQX85" s="41"/>
      <c r="RQY85" s="41"/>
      <c r="RQZ85" s="41"/>
      <c r="RRA85" s="41"/>
      <c r="RRB85" s="41"/>
      <c r="RRC85" s="41"/>
      <c r="RRD85" s="41"/>
      <c r="RRE85" s="41"/>
      <c r="RRF85" s="41"/>
      <c r="RRG85" s="41"/>
      <c r="RRH85" s="41"/>
      <c r="RRI85" s="41"/>
      <c r="RRJ85" s="41"/>
      <c r="RRK85" s="41"/>
      <c r="RRL85" s="41"/>
      <c r="RRM85" s="41"/>
      <c r="RRN85" s="41"/>
      <c r="RRO85" s="41"/>
      <c r="RRP85" s="41"/>
      <c r="RRQ85" s="41"/>
      <c r="RRR85" s="41"/>
      <c r="RRS85" s="41"/>
      <c r="RRT85" s="41"/>
      <c r="RRU85" s="41"/>
      <c r="RRV85" s="41"/>
      <c r="RRW85" s="41"/>
      <c r="RRX85" s="41"/>
      <c r="RRY85" s="41"/>
      <c r="RRZ85" s="41"/>
      <c r="RSA85" s="41"/>
      <c r="RSB85" s="41"/>
      <c r="RSC85" s="41"/>
      <c r="RSD85" s="41"/>
      <c r="RSE85" s="41"/>
      <c r="RSF85" s="41"/>
      <c r="RSG85" s="41"/>
      <c r="RSH85" s="41"/>
      <c r="RSI85" s="41"/>
      <c r="RSJ85" s="41"/>
      <c r="RSK85" s="41"/>
      <c r="RSL85" s="41"/>
      <c r="RSM85" s="41"/>
      <c r="RSN85" s="41"/>
      <c r="RSO85" s="41"/>
      <c r="RSP85" s="41"/>
      <c r="RSQ85" s="41"/>
      <c r="RSR85" s="41"/>
      <c r="RSS85" s="41"/>
      <c r="RST85" s="41"/>
      <c r="RSU85" s="41"/>
      <c r="RSV85" s="41"/>
      <c r="RSW85" s="41"/>
      <c r="RSX85" s="41"/>
      <c r="RSY85" s="41"/>
      <c r="RSZ85" s="41"/>
      <c r="RTA85" s="41"/>
      <c r="RTB85" s="41"/>
      <c r="RTC85" s="41"/>
      <c r="RTD85" s="41"/>
      <c r="RTE85" s="41"/>
      <c r="RTF85" s="41"/>
      <c r="RTG85" s="41"/>
      <c r="RTH85" s="41"/>
      <c r="RTI85" s="41"/>
      <c r="RTJ85" s="41"/>
      <c r="RTK85" s="41"/>
      <c r="RTL85" s="41"/>
      <c r="RTM85" s="41"/>
      <c r="RTN85" s="41"/>
      <c r="RTO85" s="41"/>
      <c r="RTP85" s="41"/>
      <c r="RTQ85" s="41"/>
      <c r="RTR85" s="41"/>
      <c r="RTS85" s="41"/>
      <c r="RTT85" s="41"/>
      <c r="RTU85" s="41"/>
      <c r="RTV85" s="41"/>
      <c r="RTW85" s="41"/>
      <c r="RTX85" s="41"/>
      <c r="RTY85" s="41"/>
      <c r="RTZ85" s="41"/>
      <c r="RUA85" s="41"/>
      <c r="RUB85" s="41"/>
      <c r="RUC85" s="41"/>
      <c r="RUD85" s="41"/>
      <c r="RUE85" s="41"/>
      <c r="RUF85" s="41"/>
      <c r="RUG85" s="41"/>
      <c r="RUH85" s="41"/>
      <c r="RUI85" s="41"/>
      <c r="RUJ85" s="41"/>
      <c r="RUK85" s="41"/>
      <c r="RUL85" s="41"/>
      <c r="RUM85" s="41"/>
      <c r="RUN85" s="41"/>
      <c r="RUO85" s="41"/>
      <c r="RUP85" s="41"/>
      <c r="RUQ85" s="41"/>
      <c r="RUR85" s="41"/>
      <c r="RUS85" s="41"/>
      <c r="RUT85" s="41"/>
      <c r="RUU85" s="41"/>
      <c r="RUV85" s="41"/>
      <c r="RUW85" s="41"/>
      <c r="RUX85" s="41"/>
      <c r="RUY85" s="41"/>
      <c r="RUZ85" s="41"/>
      <c r="RVA85" s="41"/>
      <c r="RVB85" s="41"/>
      <c r="RVC85" s="41"/>
      <c r="RVD85" s="41"/>
      <c r="RVE85" s="41"/>
      <c r="RVF85" s="41"/>
      <c r="RVG85" s="41"/>
      <c r="RVH85" s="41"/>
      <c r="RVI85" s="41"/>
      <c r="RVJ85" s="41"/>
      <c r="RVK85" s="41"/>
      <c r="RVL85" s="41"/>
      <c r="RVM85" s="41"/>
      <c r="RVN85" s="41"/>
      <c r="RVO85" s="41"/>
      <c r="RVP85" s="41"/>
      <c r="RVQ85" s="41"/>
      <c r="RVR85" s="41"/>
      <c r="RVS85" s="41"/>
      <c r="RVT85" s="41"/>
      <c r="RVU85" s="41"/>
      <c r="RVV85" s="41"/>
      <c r="RVW85" s="41"/>
      <c r="RVX85" s="41"/>
      <c r="RVY85" s="41"/>
      <c r="RVZ85" s="41"/>
      <c r="RWA85" s="41"/>
      <c r="RWB85" s="41"/>
      <c r="RWC85" s="41"/>
      <c r="RWD85" s="41"/>
      <c r="RWE85" s="41"/>
      <c r="RWF85" s="41"/>
      <c r="RWG85" s="41"/>
      <c r="RWH85" s="41"/>
      <c r="RWI85" s="41"/>
      <c r="RWJ85" s="41"/>
      <c r="RWK85" s="41"/>
      <c r="RWL85" s="41"/>
      <c r="RWM85" s="41"/>
      <c r="RWN85" s="41"/>
      <c r="RWO85" s="41"/>
      <c r="RWP85" s="41"/>
      <c r="RWQ85" s="41"/>
      <c r="RWR85" s="41"/>
      <c r="RWS85" s="41"/>
      <c r="RWT85" s="41"/>
      <c r="RWU85" s="41"/>
      <c r="RWV85" s="41"/>
      <c r="RWW85" s="41"/>
      <c r="RWX85" s="41"/>
      <c r="RWY85" s="41"/>
      <c r="RWZ85" s="41"/>
      <c r="RXA85" s="41"/>
      <c r="RXB85" s="41"/>
      <c r="RXC85" s="41"/>
      <c r="RXD85" s="41"/>
      <c r="RXE85" s="41"/>
      <c r="RXF85" s="41"/>
      <c r="RXG85" s="41"/>
      <c r="RXH85" s="41"/>
      <c r="RXI85" s="41"/>
      <c r="RXJ85" s="41"/>
      <c r="RXK85" s="41"/>
      <c r="RXL85" s="41"/>
      <c r="RXM85" s="41"/>
      <c r="RXN85" s="41"/>
      <c r="RXO85" s="41"/>
      <c r="RXP85" s="41"/>
      <c r="RXQ85" s="41"/>
      <c r="RXR85" s="41"/>
      <c r="RXS85" s="41"/>
      <c r="RXT85" s="41"/>
      <c r="RXU85" s="41"/>
      <c r="RXV85" s="41"/>
      <c r="RXW85" s="41"/>
      <c r="RXX85" s="41"/>
      <c r="RXY85" s="41"/>
      <c r="RXZ85" s="41"/>
      <c r="RYA85" s="41"/>
      <c r="RYB85" s="41"/>
      <c r="RYC85" s="41"/>
      <c r="RYD85" s="41"/>
      <c r="RYE85" s="41"/>
      <c r="RYF85" s="41"/>
      <c r="RYG85" s="41"/>
      <c r="RYH85" s="41"/>
      <c r="RYI85" s="41"/>
      <c r="RYJ85" s="41"/>
      <c r="RYK85" s="41"/>
      <c r="RYL85" s="41"/>
      <c r="RYM85" s="41"/>
      <c r="RYN85" s="41"/>
      <c r="RYO85" s="41"/>
      <c r="RYP85" s="41"/>
      <c r="RYQ85" s="41"/>
      <c r="RYR85" s="41"/>
      <c r="RYS85" s="41"/>
      <c r="RYT85" s="41"/>
      <c r="RYU85" s="41"/>
      <c r="RYV85" s="41"/>
      <c r="RYW85" s="41"/>
      <c r="RYX85" s="41"/>
      <c r="RYY85" s="41"/>
      <c r="RYZ85" s="41"/>
      <c r="RZA85" s="41"/>
      <c r="RZB85" s="41"/>
      <c r="RZC85" s="41"/>
      <c r="RZD85" s="41"/>
      <c r="RZE85" s="41"/>
      <c r="RZF85" s="41"/>
      <c r="RZG85" s="41"/>
      <c r="RZH85" s="41"/>
      <c r="RZI85" s="41"/>
      <c r="RZJ85" s="41"/>
      <c r="RZK85" s="41"/>
      <c r="RZL85" s="41"/>
      <c r="RZM85" s="41"/>
      <c r="RZN85" s="41"/>
      <c r="RZO85" s="41"/>
      <c r="RZP85" s="41"/>
      <c r="RZQ85" s="41"/>
      <c r="RZR85" s="41"/>
      <c r="RZS85" s="41"/>
      <c r="RZT85" s="41"/>
      <c r="RZU85" s="41"/>
      <c r="RZV85" s="41"/>
      <c r="RZW85" s="41"/>
      <c r="RZX85" s="41"/>
      <c r="RZY85" s="41"/>
      <c r="RZZ85" s="41"/>
      <c r="SAA85" s="41"/>
      <c r="SAB85" s="41"/>
      <c r="SAC85" s="41"/>
      <c r="SAD85" s="41"/>
      <c r="SAE85" s="41"/>
      <c r="SAF85" s="41"/>
      <c r="SAG85" s="41"/>
      <c r="SAH85" s="41"/>
      <c r="SAI85" s="41"/>
      <c r="SAJ85" s="41"/>
      <c r="SAK85" s="41"/>
      <c r="SAL85" s="41"/>
      <c r="SAM85" s="41"/>
      <c r="SAN85" s="41"/>
      <c r="SAO85" s="41"/>
      <c r="SAP85" s="41"/>
      <c r="SAQ85" s="41"/>
      <c r="SAR85" s="41"/>
      <c r="SAS85" s="41"/>
      <c r="SAT85" s="41"/>
      <c r="SAU85" s="41"/>
      <c r="SAV85" s="41"/>
      <c r="SAW85" s="41"/>
      <c r="SAX85" s="41"/>
      <c r="SAY85" s="41"/>
      <c r="SAZ85" s="41"/>
      <c r="SBA85" s="41"/>
      <c r="SBB85" s="41"/>
      <c r="SBC85" s="41"/>
      <c r="SBD85" s="41"/>
      <c r="SBE85" s="41"/>
      <c r="SBF85" s="41"/>
      <c r="SBG85" s="41"/>
      <c r="SBH85" s="41"/>
      <c r="SBI85" s="41"/>
      <c r="SBJ85" s="41"/>
      <c r="SBK85" s="41"/>
      <c r="SBL85" s="41"/>
      <c r="SBM85" s="41"/>
      <c r="SBN85" s="41"/>
      <c r="SBO85" s="41"/>
      <c r="SBP85" s="41"/>
      <c r="SBQ85" s="41"/>
      <c r="SBR85" s="41"/>
      <c r="SBS85" s="41"/>
      <c r="SBT85" s="41"/>
      <c r="SBU85" s="41"/>
      <c r="SBV85" s="41"/>
      <c r="SBW85" s="41"/>
      <c r="SBX85" s="41"/>
      <c r="SBY85" s="41"/>
      <c r="SBZ85" s="41"/>
      <c r="SCA85" s="41"/>
      <c r="SCB85" s="41"/>
      <c r="SCC85" s="41"/>
      <c r="SCD85" s="41"/>
      <c r="SCE85" s="41"/>
      <c r="SCF85" s="41"/>
      <c r="SCG85" s="41"/>
      <c r="SCH85" s="41"/>
      <c r="SCI85" s="41"/>
      <c r="SCJ85" s="41"/>
      <c r="SCK85" s="41"/>
      <c r="SCL85" s="41"/>
      <c r="SCM85" s="41"/>
      <c r="SCN85" s="41"/>
      <c r="SCO85" s="41"/>
      <c r="SCP85" s="41"/>
      <c r="SCQ85" s="41"/>
      <c r="SCR85" s="41"/>
      <c r="SCS85" s="41"/>
      <c r="SCT85" s="41"/>
      <c r="SCU85" s="41"/>
      <c r="SCV85" s="41"/>
      <c r="SCW85" s="41"/>
      <c r="SCX85" s="41"/>
      <c r="SCY85" s="41"/>
      <c r="SCZ85" s="41"/>
      <c r="SDA85" s="41"/>
      <c r="SDB85" s="41"/>
      <c r="SDC85" s="41"/>
      <c r="SDD85" s="41"/>
      <c r="SDE85" s="41"/>
      <c r="SDF85" s="41"/>
      <c r="SDG85" s="41"/>
      <c r="SDH85" s="41"/>
      <c r="SDI85" s="41"/>
      <c r="SDJ85" s="41"/>
      <c r="SDK85" s="41"/>
      <c r="SDL85" s="41"/>
      <c r="SDM85" s="41"/>
      <c r="SDN85" s="41"/>
      <c r="SDO85" s="41"/>
      <c r="SDP85" s="41"/>
      <c r="SDQ85" s="41"/>
      <c r="SDR85" s="41"/>
      <c r="SDS85" s="41"/>
      <c r="SDT85" s="41"/>
      <c r="SDU85" s="41"/>
      <c r="SDV85" s="41"/>
      <c r="SDW85" s="41"/>
      <c r="SDX85" s="41"/>
      <c r="SDY85" s="41"/>
      <c r="SDZ85" s="41"/>
      <c r="SEA85" s="41"/>
      <c r="SEB85" s="41"/>
      <c r="SEC85" s="41"/>
      <c r="SED85" s="41"/>
      <c r="SEE85" s="41"/>
      <c r="SEF85" s="41"/>
      <c r="SEG85" s="41"/>
      <c r="SEH85" s="41"/>
      <c r="SEI85" s="41"/>
      <c r="SEJ85" s="41"/>
      <c r="SEK85" s="41"/>
      <c r="SEL85" s="41"/>
      <c r="SEM85" s="41"/>
      <c r="SEN85" s="41"/>
      <c r="SEO85" s="41"/>
      <c r="SEP85" s="41"/>
      <c r="SEQ85" s="41"/>
      <c r="SER85" s="41"/>
      <c r="SES85" s="41"/>
      <c r="SET85" s="41"/>
      <c r="SEU85" s="41"/>
      <c r="SEV85" s="41"/>
      <c r="SEW85" s="41"/>
      <c r="SEX85" s="41"/>
      <c r="SEY85" s="41"/>
      <c r="SEZ85" s="41"/>
      <c r="SFA85" s="41"/>
      <c r="SFB85" s="41"/>
      <c r="SFC85" s="41"/>
      <c r="SFD85" s="41"/>
      <c r="SFE85" s="41"/>
      <c r="SFF85" s="41"/>
      <c r="SFG85" s="41"/>
      <c r="SFH85" s="41"/>
      <c r="SFI85" s="41"/>
      <c r="SFJ85" s="41"/>
      <c r="SFK85" s="41"/>
      <c r="SFL85" s="41"/>
      <c r="SFM85" s="41"/>
      <c r="SFN85" s="41"/>
      <c r="SFO85" s="41"/>
      <c r="SFP85" s="41"/>
      <c r="SFQ85" s="41"/>
      <c r="SFR85" s="41"/>
      <c r="SFS85" s="41"/>
      <c r="SFT85" s="41"/>
      <c r="SFU85" s="41"/>
      <c r="SFV85" s="41"/>
      <c r="SFW85" s="41"/>
      <c r="SFX85" s="41"/>
      <c r="SFY85" s="41"/>
      <c r="SFZ85" s="41"/>
      <c r="SGA85" s="41"/>
      <c r="SGB85" s="41"/>
      <c r="SGC85" s="41"/>
      <c r="SGD85" s="41"/>
      <c r="SGE85" s="41"/>
      <c r="SGF85" s="41"/>
      <c r="SGG85" s="41"/>
      <c r="SGH85" s="41"/>
      <c r="SGI85" s="41"/>
      <c r="SGJ85" s="41"/>
      <c r="SGK85" s="41"/>
      <c r="SGL85" s="41"/>
      <c r="SGM85" s="41"/>
      <c r="SGN85" s="41"/>
      <c r="SGO85" s="41"/>
      <c r="SGP85" s="41"/>
      <c r="SGQ85" s="41"/>
      <c r="SGR85" s="41"/>
      <c r="SGS85" s="41"/>
      <c r="SGT85" s="41"/>
      <c r="SGU85" s="41"/>
      <c r="SGV85" s="41"/>
      <c r="SGW85" s="41"/>
      <c r="SGX85" s="41"/>
      <c r="SGY85" s="41"/>
      <c r="SGZ85" s="41"/>
      <c r="SHA85" s="41"/>
      <c r="SHB85" s="41"/>
      <c r="SHC85" s="41"/>
      <c r="SHD85" s="41"/>
      <c r="SHE85" s="41"/>
      <c r="SHF85" s="41"/>
      <c r="SHG85" s="41"/>
      <c r="SHH85" s="41"/>
      <c r="SHI85" s="41"/>
      <c r="SHJ85" s="41"/>
      <c r="SHK85" s="41"/>
      <c r="SHL85" s="41"/>
      <c r="SHM85" s="41"/>
      <c r="SHN85" s="41"/>
      <c r="SHO85" s="41"/>
      <c r="SHP85" s="41"/>
      <c r="SHQ85" s="41"/>
      <c r="SHR85" s="41"/>
      <c r="SHS85" s="41"/>
      <c r="SHT85" s="41"/>
      <c r="SHU85" s="41"/>
      <c r="SHV85" s="41"/>
      <c r="SHW85" s="41"/>
      <c r="SHX85" s="41"/>
      <c r="SHY85" s="41"/>
      <c r="SHZ85" s="41"/>
      <c r="SIA85" s="41"/>
      <c r="SIB85" s="41"/>
      <c r="SIC85" s="41"/>
      <c r="SID85" s="41"/>
      <c r="SIE85" s="41"/>
      <c r="SIF85" s="41"/>
      <c r="SIG85" s="41"/>
      <c r="SIH85" s="41"/>
      <c r="SII85" s="41"/>
      <c r="SIJ85" s="41"/>
      <c r="SIK85" s="41"/>
      <c r="SIL85" s="41"/>
      <c r="SIM85" s="41"/>
      <c r="SIN85" s="41"/>
      <c r="SIO85" s="41"/>
      <c r="SIP85" s="41"/>
      <c r="SIQ85" s="41"/>
      <c r="SIR85" s="41"/>
      <c r="SIS85" s="41"/>
      <c r="SIT85" s="41"/>
      <c r="SIU85" s="41"/>
      <c r="SIV85" s="41"/>
      <c r="SIW85" s="41"/>
      <c r="SIX85" s="41"/>
      <c r="SIY85" s="41"/>
      <c r="SIZ85" s="41"/>
      <c r="SJA85" s="41"/>
      <c r="SJB85" s="41"/>
      <c r="SJC85" s="41"/>
      <c r="SJD85" s="41"/>
      <c r="SJE85" s="41"/>
      <c r="SJF85" s="41"/>
      <c r="SJG85" s="41"/>
      <c r="SJH85" s="41"/>
      <c r="SJI85" s="41"/>
      <c r="SJJ85" s="41"/>
      <c r="SJK85" s="41"/>
      <c r="SJL85" s="41"/>
      <c r="SJM85" s="41"/>
      <c r="SJN85" s="41"/>
      <c r="SJO85" s="41"/>
      <c r="SJP85" s="41"/>
      <c r="SJQ85" s="41"/>
      <c r="SJR85" s="41"/>
      <c r="SJS85" s="41"/>
      <c r="SJT85" s="41"/>
      <c r="SJU85" s="41"/>
      <c r="SJV85" s="41"/>
      <c r="SJW85" s="41"/>
      <c r="SJX85" s="41"/>
      <c r="SJY85" s="41"/>
      <c r="SJZ85" s="41"/>
      <c r="SKA85" s="41"/>
      <c r="SKB85" s="41"/>
      <c r="SKC85" s="41"/>
      <c r="SKD85" s="41"/>
      <c r="SKE85" s="41"/>
      <c r="SKF85" s="41"/>
      <c r="SKG85" s="41"/>
      <c r="SKH85" s="41"/>
      <c r="SKI85" s="41"/>
      <c r="SKJ85" s="41"/>
      <c r="SKK85" s="41"/>
      <c r="SKL85" s="41"/>
      <c r="SKM85" s="41"/>
      <c r="SKN85" s="41"/>
      <c r="SKO85" s="41"/>
      <c r="SKP85" s="41"/>
      <c r="SKQ85" s="41"/>
      <c r="SKR85" s="41"/>
      <c r="SKS85" s="41"/>
      <c r="SKT85" s="41"/>
      <c r="SKU85" s="41"/>
      <c r="SKV85" s="41"/>
      <c r="SKW85" s="41"/>
      <c r="SKX85" s="41"/>
      <c r="SKY85" s="41"/>
      <c r="SKZ85" s="41"/>
      <c r="SLA85" s="41"/>
      <c r="SLB85" s="41"/>
      <c r="SLC85" s="41"/>
      <c r="SLD85" s="41"/>
      <c r="SLE85" s="41"/>
      <c r="SLF85" s="41"/>
      <c r="SLG85" s="41"/>
      <c r="SLH85" s="41"/>
      <c r="SLI85" s="41"/>
      <c r="SLJ85" s="41"/>
      <c r="SLK85" s="41"/>
      <c r="SLL85" s="41"/>
      <c r="SLM85" s="41"/>
      <c r="SLN85" s="41"/>
      <c r="SLO85" s="41"/>
      <c r="SLP85" s="41"/>
      <c r="SLQ85" s="41"/>
      <c r="SLR85" s="41"/>
      <c r="SLS85" s="41"/>
      <c r="SLT85" s="41"/>
      <c r="SLU85" s="41"/>
      <c r="SLV85" s="41"/>
      <c r="SLW85" s="41"/>
      <c r="SLX85" s="41"/>
      <c r="SLY85" s="41"/>
      <c r="SLZ85" s="41"/>
      <c r="SMA85" s="41"/>
      <c r="SMB85" s="41"/>
      <c r="SMC85" s="41"/>
      <c r="SMD85" s="41"/>
      <c r="SME85" s="41"/>
      <c r="SMF85" s="41"/>
      <c r="SMG85" s="41"/>
      <c r="SMH85" s="41"/>
      <c r="SMI85" s="41"/>
      <c r="SMJ85" s="41"/>
      <c r="SMK85" s="41"/>
      <c r="SML85" s="41"/>
      <c r="SMM85" s="41"/>
      <c r="SMN85" s="41"/>
      <c r="SMO85" s="41"/>
      <c r="SMP85" s="41"/>
      <c r="SMQ85" s="41"/>
      <c r="SMR85" s="41"/>
      <c r="SMS85" s="41"/>
      <c r="SMT85" s="41"/>
      <c r="SMU85" s="41"/>
      <c r="SMV85" s="41"/>
      <c r="SMW85" s="41"/>
      <c r="SMX85" s="41"/>
      <c r="SMY85" s="41"/>
      <c r="SMZ85" s="41"/>
      <c r="SNA85" s="41"/>
      <c r="SNB85" s="41"/>
      <c r="SNC85" s="41"/>
      <c r="SND85" s="41"/>
      <c r="SNE85" s="41"/>
      <c r="SNF85" s="41"/>
      <c r="SNG85" s="41"/>
      <c r="SNH85" s="41"/>
      <c r="SNI85" s="41"/>
      <c r="SNJ85" s="41"/>
      <c r="SNK85" s="41"/>
      <c r="SNL85" s="41"/>
      <c r="SNM85" s="41"/>
      <c r="SNN85" s="41"/>
      <c r="SNO85" s="41"/>
      <c r="SNP85" s="41"/>
      <c r="SNQ85" s="41"/>
      <c r="SNR85" s="41"/>
      <c r="SNS85" s="41"/>
      <c r="SNT85" s="41"/>
      <c r="SNU85" s="41"/>
      <c r="SNV85" s="41"/>
      <c r="SNW85" s="41"/>
      <c r="SNX85" s="41"/>
      <c r="SNY85" s="41"/>
      <c r="SNZ85" s="41"/>
      <c r="SOA85" s="41"/>
      <c r="SOB85" s="41"/>
      <c r="SOC85" s="41"/>
      <c r="SOD85" s="41"/>
      <c r="SOE85" s="41"/>
      <c r="SOF85" s="41"/>
      <c r="SOG85" s="41"/>
      <c r="SOH85" s="41"/>
      <c r="SOI85" s="41"/>
      <c r="SOJ85" s="41"/>
      <c r="SOK85" s="41"/>
      <c r="SOL85" s="41"/>
      <c r="SOM85" s="41"/>
      <c r="SON85" s="41"/>
      <c r="SOO85" s="41"/>
      <c r="SOP85" s="41"/>
      <c r="SOQ85" s="41"/>
      <c r="SOR85" s="41"/>
      <c r="SOS85" s="41"/>
      <c r="SOT85" s="41"/>
      <c r="SOU85" s="41"/>
      <c r="SOV85" s="41"/>
      <c r="SOW85" s="41"/>
      <c r="SOX85" s="41"/>
      <c r="SOY85" s="41"/>
      <c r="SOZ85" s="41"/>
      <c r="SPA85" s="41"/>
      <c r="SPB85" s="41"/>
      <c r="SPC85" s="41"/>
      <c r="SPD85" s="41"/>
      <c r="SPE85" s="41"/>
      <c r="SPF85" s="41"/>
      <c r="SPG85" s="41"/>
      <c r="SPH85" s="41"/>
      <c r="SPI85" s="41"/>
      <c r="SPJ85" s="41"/>
      <c r="SPK85" s="41"/>
      <c r="SPL85" s="41"/>
      <c r="SPM85" s="41"/>
      <c r="SPN85" s="41"/>
      <c r="SPO85" s="41"/>
      <c r="SPP85" s="41"/>
      <c r="SPQ85" s="41"/>
      <c r="SPR85" s="41"/>
      <c r="SPS85" s="41"/>
      <c r="SPT85" s="41"/>
      <c r="SPU85" s="41"/>
      <c r="SPV85" s="41"/>
      <c r="SPW85" s="41"/>
      <c r="SPX85" s="41"/>
      <c r="SPY85" s="41"/>
      <c r="SPZ85" s="41"/>
      <c r="SQA85" s="41"/>
      <c r="SQB85" s="41"/>
      <c r="SQC85" s="41"/>
      <c r="SQD85" s="41"/>
      <c r="SQE85" s="41"/>
      <c r="SQF85" s="41"/>
      <c r="SQG85" s="41"/>
      <c r="SQH85" s="41"/>
      <c r="SQI85" s="41"/>
      <c r="SQJ85" s="41"/>
      <c r="SQK85" s="41"/>
      <c r="SQL85" s="41"/>
      <c r="SQM85" s="41"/>
      <c r="SQN85" s="41"/>
      <c r="SQO85" s="41"/>
      <c r="SQP85" s="41"/>
      <c r="SQQ85" s="41"/>
      <c r="SQR85" s="41"/>
      <c r="SQS85" s="41"/>
      <c r="SQT85" s="41"/>
      <c r="SQU85" s="41"/>
      <c r="SQV85" s="41"/>
      <c r="SQW85" s="41"/>
      <c r="SQX85" s="41"/>
      <c r="SQY85" s="41"/>
      <c r="SQZ85" s="41"/>
      <c r="SRA85" s="41"/>
      <c r="SRB85" s="41"/>
      <c r="SRC85" s="41"/>
      <c r="SRD85" s="41"/>
      <c r="SRE85" s="41"/>
      <c r="SRF85" s="41"/>
      <c r="SRG85" s="41"/>
      <c r="SRH85" s="41"/>
      <c r="SRI85" s="41"/>
      <c r="SRJ85" s="41"/>
      <c r="SRK85" s="41"/>
      <c r="SRL85" s="41"/>
      <c r="SRM85" s="41"/>
      <c r="SRN85" s="41"/>
      <c r="SRO85" s="41"/>
      <c r="SRP85" s="41"/>
      <c r="SRQ85" s="41"/>
      <c r="SRR85" s="41"/>
      <c r="SRS85" s="41"/>
      <c r="SRT85" s="41"/>
      <c r="SRU85" s="41"/>
      <c r="SRV85" s="41"/>
      <c r="SRW85" s="41"/>
      <c r="SRX85" s="41"/>
      <c r="SRY85" s="41"/>
      <c r="SRZ85" s="41"/>
      <c r="SSA85" s="41"/>
      <c r="SSB85" s="41"/>
      <c r="SSC85" s="41"/>
      <c r="SSD85" s="41"/>
      <c r="SSE85" s="41"/>
      <c r="SSF85" s="41"/>
      <c r="SSG85" s="41"/>
      <c r="SSH85" s="41"/>
      <c r="SSI85" s="41"/>
      <c r="SSJ85" s="41"/>
      <c r="SSK85" s="41"/>
      <c r="SSL85" s="41"/>
      <c r="SSM85" s="41"/>
      <c r="SSN85" s="41"/>
      <c r="SSO85" s="41"/>
      <c r="SSP85" s="41"/>
      <c r="SSQ85" s="41"/>
      <c r="SSR85" s="41"/>
      <c r="SSS85" s="41"/>
      <c r="SST85" s="41"/>
      <c r="SSU85" s="41"/>
      <c r="SSV85" s="41"/>
      <c r="SSW85" s="41"/>
      <c r="SSX85" s="41"/>
      <c r="SSY85" s="41"/>
      <c r="SSZ85" s="41"/>
      <c r="STA85" s="41"/>
      <c r="STB85" s="41"/>
      <c r="STC85" s="41"/>
      <c r="STD85" s="41"/>
      <c r="STE85" s="41"/>
      <c r="STF85" s="41"/>
      <c r="STG85" s="41"/>
      <c r="STH85" s="41"/>
      <c r="STI85" s="41"/>
      <c r="STJ85" s="41"/>
      <c r="STK85" s="41"/>
      <c r="STL85" s="41"/>
      <c r="STM85" s="41"/>
      <c r="STN85" s="41"/>
      <c r="STO85" s="41"/>
      <c r="STP85" s="41"/>
      <c r="STQ85" s="41"/>
      <c r="STR85" s="41"/>
      <c r="STS85" s="41"/>
      <c r="STT85" s="41"/>
      <c r="STU85" s="41"/>
      <c r="STV85" s="41"/>
      <c r="STW85" s="41"/>
      <c r="STX85" s="41"/>
      <c r="STY85" s="41"/>
      <c r="STZ85" s="41"/>
      <c r="SUA85" s="41"/>
      <c r="SUB85" s="41"/>
      <c r="SUC85" s="41"/>
      <c r="SUD85" s="41"/>
      <c r="SUE85" s="41"/>
      <c r="SUF85" s="41"/>
      <c r="SUG85" s="41"/>
      <c r="SUH85" s="41"/>
      <c r="SUI85" s="41"/>
      <c r="SUJ85" s="41"/>
      <c r="SUK85" s="41"/>
      <c r="SUL85" s="41"/>
      <c r="SUM85" s="41"/>
      <c r="SUN85" s="41"/>
      <c r="SUO85" s="41"/>
      <c r="SUP85" s="41"/>
      <c r="SUQ85" s="41"/>
      <c r="SUR85" s="41"/>
      <c r="SUS85" s="41"/>
      <c r="SUT85" s="41"/>
      <c r="SUU85" s="41"/>
      <c r="SUV85" s="41"/>
      <c r="SUW85" s="41"/>
      <c r="SUX85" s="41"/>
      <c r="SUY85" s="41"/>
      <c r="SUZ85" s="41"/>
      <c r="SVA85" s="41"/>
      <c r="SVB85" s="41"/>
      <c r="SVC85" s="41"/>
      <c r="SVD85" s="41"/>
      <c r="SVE85" s="41"/>
      <c r="SVF85" s="41"/>
      <c r="SVG85" s="41"/>
      <c r="SVH85" s="41"/>
      <c r="SVI85" s="41"/>
      <c r="SVJ85" s="41"/>
      <c r="SVK85" s="41"/>
      <c r="SVL85" s="41"/>
      <c r="SVM85" s="41"/>
      <c r="SVN85" s="41"/>
      <c r="SVO85" s="41"/>
      <c r="SVP85" s="41"/>
      <c r="SVQ85" s="41"/>
      <c r="SVR85" s="41"/>
      <c r="SVS85" s="41"/>
      <c r="SVT85" s="41"/>
      <c r="SVU85" s="41"/>
      <c r="SVV85" s="41"/>
      <c r="SVW85" s="41"/>
      <c r="SVX85" s="41"/>
      <c r="SVY85" s="41"/>
      <c r="SVZ85" s="41"/>
      <c r="SWA85" s="41"/>
      <c r="SWB85" s="41"/>
      <c r="SWC85" s="41"/>
      <c r="SWD85" s="41"/>
      <c r="SWE85" s="41"/>
      <c r="SWF85" s="41"/>
      <c r="SWG85" s="41"/>
      <c r="SWH85" s="41"/>
      <c r="SWI85" s="41"/>
      <c r="SWJ85" s="41"/>
      <c r="SWK85" s="41"/>
      <c r="SWL85" s="41"/>
      <c r="SWM85" s="41"/>
      <c r="SWN85" s="41"/>
      <c r="SWO85" s="41"/>
      <c r="SWP85" s="41"/>
      <c r="SWQ85" s="41"/>
      <c r="SWR85" s="41"/>
      <c r="SWS85" s="41"/>
      <c r="SWT85" s="41"/>
      <c r="SWU85" s="41"/>
      <c r="SWV85" s="41"/>
      <c r="SWW85" s="41"/>
      <c r="SWX85" s="41"/>
      <c r="SWY85" s="41"/>
      <c r="SWZ85" s="41"/>
      <c r="SXA85" s="41"/>
      <c r="SXB85" s="41"/>
      <c r="SXC85" s="41"/>
      <c r="SXD85" s="41"/>
      <c r="SXE85" s="41"/>
      <c r="SXF85" s="41"/>
      <c r="SXG85" s="41"/>
      <c r="SXH85" s="41"/>
      <c r="SXI85" s="41"/>
      <c r="SXJ85" s="41"/>
      <c r="SXK85" s="41"/>
      <c r="SXL85" s="41"/>
      <c r="SXM85" s="41"/>
      <c r="SXN85" s="41"/>
      <c r="SXO85" s="41"/>
      <c r="SXP85" s="41"/>
      <c r="SXQ85" s="41"/>
      <c r="SXR85" s="41"/>
      <c r="SXS85" s="41"/>
      <c r="SXT85" s="41"/>
      <c r="SXU85" s="41"/>
      <c r="SXV85" s="41"/>
      <c r="SXW85" s="41"/>
      <c r="SXX85" s="41"/>
      <c r="SXY85" s="41"/>
      <c r="SXZ85" s="41"/>
      <c r="SYA85" s="41"/>
      <c r="SYB85" s="41"/>
      <c r="SYC85" s="41"/>
      <c r="SYD85" s="41"/>
      <c r="SYE85" s="41"/>
      <c r="SYF85" s="41"/>
      <c r="SYG85" s="41"/>
      <c r="SYH85" s="41"/>
      <c r="SYI85" s="41"/>
      <c r="SYJ85" s="41"/>
      <c r="SYK85" s="41"/>
      <c r="SYL85" s="41"/>
      <c r="SYM85" s="41"/>
      <c r="SYN85" s="41"/>
      <c r="SYO85" s="41"/>
      <c r="SYP85" s="41"/>
      <c r="SYQ85" s="41"/>
      <c r="SYR85" s="41"/>
      <c r="SYS85" s="41"/>
      <c r="SYT85" s="41"/>
      <c r="SYU85" s="41"/>
      <c r="SYV85" s="41"/>
      <c r="SYW85" s="41"/>
      <c r="SYX85" s="41"/>
      <c r="SYY85" s="41"/>
      <c r="SYZ85" s="41"/>
      <c r="SZA85" s="41"/>
      <c r="SZB85" s="41"/>
      <c r="SZC85" s="41"/>
      <c r="SZD85" s="41"/>
      <c r="SZE85" s="41"/>
      <c r="SZF85" s="41"/>
      <c r="SZG85" s="41"/>
      <c r="SZH85" s="41"/>
      <c r="SZI85" s="41"/>
      <c r="SZJ85" s="41"/>
      <c r="SZK85" s="41"/>
      <c r="SZL85" s="41"/>
      <c r="SZM85" s="41"/>
      <c r="SZN85" s="41"/>
      <c r="SZO85" s="41"/>
      <c r="SZP85" s="41"/>
      <c r="SZQ85" s="41"/>
      <c r="SZR85" s="41"/>
      <c r="SZS85" s="41"/>
      <c r="SZT85" s="41"/>
      <c r="SZU85" s="41"/>
      <c r="SZV85" s="41"/>
      <c r="SZW85" s="41"/>
      <c r="SZX85" s="41"/>
      <c r="SZY85" s="41"/>
      <c r="SZZ85" s="41"/>
      <c r="TAA85" s="41"/>
      <c r="TAB85" s="41"/>
      <c r="TAC85" s="41"/>
      <c r="TAD85" s="41"/>
      <c r="TAE85" s="41"/>
      <c r="TAF85" s="41"/>
      <c r="TAG85" s="41"/>
      <c r="TAH85" s="41"/>
      <c r="TAI85" s="41"/>
      <c r="TAJ85" s="41"/>
      <c r="TAK85" s="41"/>
      <c r="TAL85" s="41"/>
      <c r="TAM85" s="41"/>
      <c r="TAN85" s="41"/>
      <c r="TAO85" s="41"/>
      <c r="TAP85" s="41"/>
      <c r="TAQ85" s="41"/>
      <c r="TAR85" s="41"/>
      <c r="TAS85" s="41"/>
      <c r="TAT85" s="41"/>
      <c r="TAU85" s="41"/>
      <c r="TAV85" s="41"/>
      <c r="TAW85" s="41"/>
      <c r="TAX85" s="41"/>
      <c r="TAY85" s="41"/>
      <c r="TAZ85" s="41"/>
      <c r="TBA85" s="41"/>
      <c r="TBB85" s="41"/>
      <c r="TBC85" s="41"/>
      <c r="TBD85" s="41"/>
      <c r="TBE85" s="41"/>
      <c r="TBF85" s="41"/>
      <c r="TBG85" s="41"/>
      <c r="TBH85" s="41"/>
      <c r="TBI85" s="41"/>
      <c r="TBJ85" s="41"/>
      <c r="TBK85" s="41"/>
      <c r="TBL85" s="41"/>
      <c r="TBM85" s="41"/>
      <c r="TBN85" s="41"/>
      <c r="TBO85" s="41"/>
      <c r="TBP85" s="41"/>
      <c r="TBQ85" s="41"/>
      <c r="TBR85" s="41"/>
      <c r="TBS85" s="41"/>
      <c r="TBT85" s="41"/>
      <c r="TBU85" s="41"/>
      <c r="TBV85" s="41"/>
      <c r="TBW85" s="41"/>
      <c r="TBX85" s="41"/>
      <c r="TBY85" s="41"/>
      <c r="TBZ85" s="41"/>
      <c r="TCA85" s="41"/>
      <c r="TCB85" s="41"/>
      <c r="TCC85" s="41"/>
      <c r="TCD85" s="41"/>
      <c r="TCE85" s="41"/>
      <c r="TCF85" s="41"/>
      <c r="TCG85" s="41"/>
      <c r="TCH85" s="41"/>
      <c r="TCI85" s="41"/>
      <c r="TCJ85" s="41"/>
      <c r="TCK85" s="41"/>
      <c r="TCL85" s="41"/>
      <c r="TCM85" s="41"/>
      <c r="TCN85" s="41"/>
      <c r="TCO85" s="41"/>
      <c r="TCP85" s="41"/>
      <c r="TCQ85" s="41"/>
      <c r="TCR85" s="41"/>
      <c r="TCS85" s="41"/>
      <c r="TCT85" s="41"/>
      <c r="TCU85" s="41"/>
      <c r="TCV85" s="41"/>
      <c r="TCW85" s="41"/>
      <c r="TCX85" s="41"/>
      <c r="TCY85" s="41"/>
      <c r="TCZ85" s="41"/>
      <c r="TDA85" s="41"/>
      <c r="TDB85" s="41"/>
      <c r="TDC85" s="41"/>
      <c r="TDD85" s="41"/>
      <c r="TDE85" s="41"/>
      <c r="TDF85" s="41"/>
      <c r="TDG85" s="41"/>
      <c r="TDH85" s="41"/>
      <c r="TDI85" s="41"/>
      <c r="TDJ85" s="41"/>
      <c r="TDK85" s="41"/>
      <c r="TDL85" s="41"/>
      <c r="TDM85" s="41"/>
      <c r="TDN85" s="41"/>
      <c r="TDO85" s="41"/>
      <c r="TDP85" s="41"/>
      <c r="TDQ85" s="41"/>
      <c r="TDR85" s="41"/>
      <c r="TDS85" s="41"/>
      <c r="TDT85" s="41"/>
      <c r="TDU85" s="41"/>
      <c r="TDV85" s="41"/>
      <c r="TDW85" s="41"/>
      <c r="TDX85" s="41"/>
      <c r="TDY85" s="41"/>
      <c r="TDZ85" s="41"/>
      <c r="TEA85" s="41"/>
      <c r="TEB85" s="41"/>
      <c r="TEC85" s="41"/>
      <c r="TED85" s="41"/>
      <c r="TEE85" s="41"/>
      <c r="TEF85" s="41"/>
      <c r="TEG85" s="41"/>
      <c r="TEH85" s="41"/>
      <c r="TEI85" s="41"/>
      <c r="TEJ85" s="41"/>
      <c r="TEK85" s="41"/>
      <c r="TEL85" s="41"/>
      <c r="TEM85" s="41"/>
      <c r="TEN85" s="41"/>
      <c r="TEO85" s="41"/>
      <c r="TEP85" s="41"/>
      <c r="TEQ85" s="41"/>
      <c r="TER85" s="41"/>
      <c r="TES85" s="41"/>
      <c r="TET85" s="41"/>
      <c r="TEU85" s="41"/>
      <c r="TEV85" s="41"/>
      <c r="TEW85" s="41"/>
      <c r="TEX85" s="41"/>
      <c r="TEY85" s="41"/>
      <c r="TEZ85" s="41"/>
      <c r="TFA85" s="41"/>
      <c r="TFB85" s="41"/>
      <c r="TFC85" s="41"/>
      <c r="TFD85" s="41"/>
      <c r="TFE85" s="41"/>
      <c r="TFF85" s="41"/>
      <c r="TFG85" s="41"/>
      <c r="TFH85" s="41"/>
      <c r="TFI85" s="41"/>
      <c r="TFJ85" s="41"/>
      <c r="TFK85" s="41"/>
      <c r="TFL85" s="41"/>
      <c r="TFM85" s="41"/>
      <c r="TFN85" s="41"/>
      <c r="TFO85" s="41"/>
      <c r="TFP85" s="41"/>
      <c r="TFQ85" s="41"/>
      <c r="TFR85" s="41"/>
      <c r="TFS85" s="41"/>
      <c r="TFT85" s="41"/>
      <c r="TFU85" s="41"/>
      <c r="TFV85" s="41"/>
      <c r="VBQ85" s="41"/>
      <c r="VBR85" s="41"/>
      <c r="VBS85" s="41"/>
      <c r="VBT85" s="41"/>
      <c r="VBU85" s="41"/>
      <c r="VBV85" s="41"/>
      <c r="VBW85" s="41"/>
      <c r="VBX85" s="41"/>
      <c r="VBY85" s="41"/>
      <c r="VBZ85" s="41"/>
      <c r="VCA85" s="41"/>
      <c r="VCB85" s="41"/>
      <c r="VCC85" s="41"/>
      <c r="VCD85" s="41"/>
      <c r="VCE85" s="41"/>
      <c r="VCF85" s="41"/>
      <c r="VCG85" s="41"/>
      <c r="VCH85" s="41"/>
      <c r="VCI85" s="41"/>
      <c r="VCJ85" s="41"/>
      <c r="VCK85" s="41"/>
      <c r="VCL85" s="41"/>
      <c r="VCM85" s="41"/>
      <c r="VCN85" s="41"/>
      <c r="VCO85" s="41"/>
      <c r="VCP85" s="41"/>
      <c r="VCQ85" s="41"/>
      <c r="VCR85" s="41"/>
      <c r="VCS85" s="41"/>
      <c r="VCT85" s="41"/>
      <c r="VCU85" s="41"/>
      <c r="VCV85" s="41"/>
      <c r="VCW85" s="41"/>
      <c r="VCX85" s="41"/>
      <c r="VCY85" s="41"/>
      <c r="VCZ85" s="41"/>
      <c r="VDA85" s="41"/>
      <c r="VDB85" s="41"/>
      <c r="VDC85" s="41"/>
      <c r="VDD85" s="41"/>
      <c r="VDE85" s="41"/>
      <c r="VDF85" s="41"/>
      <c r="VDG85" s="41"/>
      <c r="VDH85" s="41"/>
      <c r="VDI85" s="41"/>
      <c r="VDJ85" s="41"/>
      <c r="VDK85" s="41"/>
      <c r="VDL85" s="41"/>
      <c r="VDM85" s="41"/>
      <c r="VDN85" s="41"/>
      <c r="VDO85" s="41"/>
      <c r="VDP85" s="41"/>
      <c r="VDQ85" s="41"/>
      <c r="VDR85" s="41"/>
      <c r="VDS85" s="41"/>
      <c r="VDT85" s="41"/>
      <c r="VDU85" s="41"/>
      <c r="VDV85" s="41"/>
      <c r="VDW85" s="41"/>
      <c r="VDX85" s="41"/>
      <c r="VDY85" s="41"/>
      <c r="VDZ85" s="41"/>
      <c r="VEA85" s="41"/>
      <c r="VEB85" s="41"/>
      <c r="VEC85" s="41"/>
      <c r="VED85" s="41"/>
      <c r="VEE85" s="41"/>
      <c r="VEF85" s="41"/>
      <c r="VEG85" s="41"/>
      <c r="VEH85" s="41"/>
      <c r="VEI85" s="41"/>
      <c r="VEJ85" s="41"/>
      <c r="VEK85" s="41"/>
      <c r="VEL85" s="41"/>
      <c r="VEM85" s="41"/>
      <c r="VEN85" s="41"/>
      <c r="VEO85" s="41"/>
      <c r="VEP85" s="41"/>
      <c r="VEQ85" s="41"/>
      <c r="VER85" s="41"/>
      <c r="VES85" s="41"/>
      <c r="VET85" s="41"/>
      <c r="VEU85" s="41"/>
      <c r="VEV85" s="41"/>
      <c r="VEW85" s="41"/>
      <c r="VEX85" s="41"/>
      <c r="VEY85" s="41"/>
      <c r="VEZ85" s="41"/>
      <c r="VFA85" s="41"/>
      <c r="VFB85" s="41"/>
      <c r="VFC85" s="41"/>
      <c r="VFD85" s="41"/>
      <c r="VFE85" s="41"/>
      <c r="VFF85" s="41"/>
      <c r="VFG85" s="41"/>
      <c r="VFH85" s="41"/>
      <c r="VFI85" s="41"/>
      <c r="VFJ85" s="41"/>
      <c r="VFK85" s="41"/>
      <c r="VFL85" s="41"/>
      <c r="VFM85" s="41"/>
      <c r="VFN85" s="41"/>
      <c r="VFO85" s="41"/>
      <c r="VFP85" s="41"/>
      <c r="VFQ85" s="41"/>
      <c r="VFR85" s="41"/>
      <c r="VFS85" s="41"/>
      <c r="VFT85" s="41"/>
      <c r="VFU85" s="41"/>
      <c r="VFV85" s="41"/>
      <c r="VFW85" s="41"/>
      <c r="VFX85" s="41"/>
      <c r="VFY85" s="41"/>
      <c r="VFZ85" s="41"/>
      <c r="VGA85" s="41"/>
      <c r="VGB85" s="41"/>
      <c r="VGC85" s="41"/>
      <c r="VGD85" s="41"/>
      <c r="VGE85" s="41"/>
      <c r="VGF85" s="41"/>
      <c r="VGG85" s="41"/>
      <c r="VGH85" s="41"/>
      <c r="VGI85" s="41"/>
      <c r="VGJ85" s="41"/>
      <c r="VGK85" s="41"/>
      <c r="VGL85" s="41"/>
      <c r="VGM85" s="41"/>
      <c r="VGN85" s="41"/>
      <c r="VGO85" s="41"/>
      <c r="VGP85" s="41"/>
      <c r="VGQ85" s="41"/>
      <c r="VGR85" s="41"/>
      <c r="VGS85" s="41"/>
      <c r="VGT85" s="41"/>
      <c r="VGU85" s="41"/>
      <c r="VGV85" s="41"/>
      <c r="VGW85" s="41"/>
      <c r="VGX85" s="41"/>
      <c r="VGY85" s="41"/>
      <c r="VGZ85" s="41"/>
      <c r="VHA85" s="41"/>
      <c r="VHB85" s="41"/>
      <c r="VHC85" s="41"/>
      <c r="VHD85" s="41"/>
      <c r="VHE85" s="41"/>
      <c r="VHF85" s="41"/>
      <c r="VHG85" s="41"/>
      <c r="VHH85" s="41"/>
      <c r="VHI85" s="41"/>
      <c r="VHJ85" s="41"/>
      <c r="VHK85" s="41"/>
      <c r="VHL85" s="41"/>
      <c r="VHM85" s="41"/>
      <c r="VHN85" s="41"/>
      <c r="VHO85" s="41"/>
      <c r="VHP85" s="41"/>
      <c r="VHQ85" s="41"/>
      <c r="VHR85" s="41"/>
      <c r="VHS85" s="41"/>
      <c r="VHT85" s="41"/>
      <c r="VHU85" s="41"/>
      <c r="VHV85" s="41"/>
      <c r="VHW85" s="41"/>
      <c r="VHX85" s="41"/>
      <c r="VHY85" s="41"/>
      <c r="VHZ85" s="41"/>
      <c r="VIA85" s="41"/>
      <c r="VIB85" s="41"/>
      <c r="VIC85" s="41"/>
      <c r="VID85" s="41"/>
      <c r="VIE85" s="41"/>
      <c r="VIF85" s="41"/>
      <c r="VIG85" s="41"/>
      <c r="VIH85" s="41"/>
      <c r="VII85" s="41"/>
      <c r="VIJ85" s="41"/>
      <c r="VIK85" s="41"/>
      <c r="VIL85" s="41"/>
      <c r="VIM85" s="41"/>
      <c r="VIN85" s="41"/>
      <c r="VIO85" s="41"/>
      <c r="VIP85" s="41"/>
      <c r="VIQ85" s="41"/>
      <c r="VIR85" s="41"/>
      <c r="VIS85" s="41"/>
      <c r="VIT85" s="41"/>
      <c r="VIU85" s="41"/>
      <c r="VIV85" s="41"/>
      <c r="VIW85" s="41"/>
      <c r="VIX85" s="41"/>
      <c r="VIY85" s="41"/>
      <c r="VIZ85" s="41"/>
      <c r="VJA85" s="41"/>
      <c r="VJB85" s="41"/>
      <c r="VJC85" s="41"/>
      <c r="VJD85" s="41"/>
      <c r="VJE85" s="41"/>
      <c r="VJF85" s="41"/>
      <c r="VJG85" s="41"/>
      <c r="VJH85" s="41"/>
      <c r="VJI85" s="41"/>
      <c r="VJJ85" s="41"/>
      <c r="VJK85" s="41"/>
      <c r="VJL85" s="41"/>
      <c r="VJM85" s="41"/>
      <c r="VJN85" s="41"/>
      <c r="VJO85" s="41"/>
      <c r="VJP85" s="41"/>
      <c r="VJQ85" s="41"/>
      <c r="VJR85" s="41"/>
      <c r="VJS85" s="41"/>
      <c r="VJT85" s="41"/>
      <c r="VJU85" s="41"/>
      <c r="VJV85" s="41"/>
      <c r="VJW85" s="41"/>
      <c r="VJX85" s="41"/>
      <c r="VJY85" s="41"/>
      <c r="VJZ85" s="41"/>
      <c r="VKA85" s="41"/>
      <c r="VKB85" s="41"/>
      <c r="VKC85" s="41"/>
      <c r="VKD85" s="41"/>
      <c r="VKE85" s="41"/>
      <c r="VKF85" s="41"/>
      <c r="VKG85" s="41"/>
      <c r="VKH85" s="41"/>
      <c r="VKI85" s="41"/>
      <c r="VKJ85" s="41"/>
      <c r="VKK85" s="41"/>
      <c r="VKL85" s="41"/>
      <c r="VKM85" s="41"/>
      <c r="VKN85" s="41"/>
      <c r="VKO85" s="41"/>
      <c r="VKP85" s="41"/>
      <c r="VKQ85" s="41"/>
      <c r="VKR85" s="41"/>
      <c r="VKS85" s="41"/>
      <c r="VKT85" s="41"/>
      <c r="VKU85" s="41"/>
      <c r="VKV85" s="41"/>
      <c r="VKW85" s="41"/>
      <c r="VKX85" s="41"/>
      <c r="VKY85" s="41"/>
      <c r="VKZ85" s="41"/>
      <c r="VLA85" s="41"/>
      <c r="VLB85" s="41"/>
      <c r="VLC85" s="41"/>
      <c r="VLD85" s="41"/>
      <c r="VLE85" s="41"/>
      <c r="VLF85" s="41"/>
      <c r="VLG85" s="41"/>
      <c r="VLH85" s="41"/>
      <c r="VLI85" s="41"/>
      <c r="VLJ85" s="41"/>
      <c r="VLK85" s="41"/>
      <c r="VLL85" s="41"/>
      <c r="VLM85" s="41"/>
      <c r="VLN85" s="41"/>
      <c r="VLO85" s="41"/>
      <c r="VLP85" s="41"/>
      <c r="VLQ85" s="41"/>
      <c r="VLR85" s="41"/>
      <c r="VLS85" s="41"/>
      <c r="VLT85" s="41"/>
      <c r="VLU85" s="41"/>
      <c r="VLV85" s="41"/>
      <c r="VLW85" s="41"/>
      <c r="VLX85" s="41"/>
      <c r="VLY85" s="41"/>
      <c r="VLZ85" s="41"/>
      <c r="VMA85" s="41"/>
      <c r="VMB85" s="41"/>
      <c r="VMC85" s="41"/>
      <c r="VMD85" s="41"/>
      <c r="VME85" s="41"/>
      <c r="VMF85" s="41"/>
      <c r="VMG85" s="41"/>
      <c r="VMH85" s="41"/>
      <c r="VMI85" s="41"/>
      <c r="VMJ85" s="41"/>
      <c r="VMK85" s="41"/>
      <c r="VML85" s="41"/>
      <c r="VMM85" s="41"/>
      <c r="VMN85" s="41"/>
      <c r="VMO85" s="41"/>
      <c r="VMP85" s="41"/>
      <c r="VMQ85" s="41"/>
      <c r="VMR85" s="41"/>
      <c r="VMS85" s="41"/>
      <c r="VMT85" s="41"/>
      <c r="VMU85" s="41"/>
      <c r="VMV85" s="41"/>
      <c r="VMW85" s="41"/>
      <c r="VMX85" s="41"/>
      <c r="VMY85" s="41"/>
      <c r="VMZ85" s="41"/>
      <c r="VNA85" s="41"/>
      <c r="VNB85" s="41"/>
      <c r="VNC85" s="41"/>
      <c r="VND85" s="41"/>
      <c r="VNE85" s="41"/>
      <c r="VNF85" s="41"/>
      <c r="VNG85" s="41"/>
      <c r="VNH85" s="41"/>
      <c r="VNI85" s="41"/>
      <c r="VNJ85" s="41"/>
      <c r="VNK85" s="41"/>
      <c r="VNL85" s="41"/>
      <c r="VNM85" s="41"/>
      <c r="VNN85" s="41"/>
      <c r="VNO85" s="41"/>
      <c r="VNP85" s="41"/>
      <c r="VNQ85" s="41"/>
      <c r="VNR85" s="41"/>
      <c r="VNS85" s="41"/>
      <c r="VNT85" s="41"/>
      <c r="VNU85" s="41"/>
      <c r="VNV85" s="41"/>
      <c r="VNW85" s="41"/>
      <c r="VNX85" s="41"/>
      <c r="VNY85" s="41"/>
      <c r="VNZ85" s="41"/>
      <c r="VOA85" s="41"/>
      <c r="VOB85" s="41"/>
      <c r="VOC85" s="41"/>
      <c r="VOD85" s="41"/>
      <c r="VOE85" s="41"/>
      <c r="VOF85" s="41"/>
      <c r="VOG85" s="41"/>
      <c r="VOH85" s="41"/>
      <c r="VOI85" s="41"/>
      <c r="VOJ85" s="41"/>
      <c r="VOK85" s="41"/>
      <c r="VOL85" s="41"/>
      <c r="VOM85" s="41"/>
      <c r="VON85" s="41"/>
      <c r="VOO85" s="41"/>
      <c r="VOP85" s="41"/>
      <c r="VOQ85" s="41"/>
      <c r="VOR85" s="41"/>
      <c r="VOS85" s="41"/>
      <c r="VOT85" s="41"/>
      <c r="VOU85" s="41"/>
      <c r="VOV85" s="41"/>
      <c r="VOW85" s="41"/>
      <c r="VOX85" s="41"/>
      <c r="VOY85" s="41"/>
      <c r="VOZ85" s="41"/>
      <c r="VPA85" s="41"/>
      <c r="VPB85" s="41"/>
      <c r="VPC85" s="41"/>
      <c r="VPD85" s="41"/>
      <c r="VPE85" s="41"/>
      <c r="VPF85" s="41"/>
      <c r="VPG85" s="41"/>
      <c r="VPH85" s="41"/>
      <c r="VPI85" s="41"/>
      <c r="VPJ85" s="41"/>
      <c r="VPK85" s="41"/>
      <c r="VPL85" s="41"/>
      <c r="VPM85" s="41"/>
      <c r="VPN85" s="41"/>
      <c r="VPO85" s="41"/>
      <c r="VPP85" s="41"/>
      <c r="VPQ85" s="41"/>
      <c r="VPR85" s="41"/>
      <c r="VPS85" s="41"/>
      <c r="VPT85" s="41"/>
      <c r="VPU85" s="41"/>
      <c r="VPV85" s="41"/>
      <c r="VPW85" s="41"/>
      <c r="VPX85" s="41"/>
      <c r="VPY85" s="41"/>
      <c r="VPZ85" s="41"/>
      <c r="VQA85" s="41"/>
      <c r="VQB85" s="41"/>
      <c r="VQC85" s="41"/>
      <c r="VQD85" s="41"/>
      <c r="VQE85" s="41"/>
      <c r="VQF85" s="41"/>
      <c r="VQG85" s="41"/>
      <c r="VQH85" s="41"/>
      <c r="VQI85" s="41"/>
      <c r="VQJ85" s="41"/>
      <c r="VQK85" s="41"/>
      <c r="VQL85" s="41"/>
      <c r="VQM85" s="41"/>
      <c r="VQN85" s="41"/>
      <c r="VQO85" s="41"/>
      <c r="VQP85" s="41"/>
      <c r="VQQ85" s="41"/>
      <c r="VQR85" s="41"/>
      <c r="VQS85" s="41"/>
      <c r="VQT85" s="41"/>
      <c r="VQU85" s="41"/>
      <c r="VQV85" s="41"/>
      <c r="VQW85" s="41"/>
      <c r="VQX85" s="41"/>
      <c r="VQY85" s="41"/>
      <c r="VQZ85" s="41"/>
      <c r="VRA85" s="41"/>
      <c r="VRB85" s="41"/>
      <c r="VRC85" s="41"/>
      <c r="VRD85" s="41"/>
      <c r="VRE85" s="41"/>
      <c r="VRF85" s="41"/>
      <c r="VRG85" s="41"/>
      <c r="VRH85" s="41"/>
      <c r="VRI85" s="41"/>
      <c r="VRJ85" s="41"/>
      <c r="VRK85" s="41"/>
      <c r="VRL85" s="41"/>
      <c r="VRM85" s="41"/>
      <c r="VRN85" s="41"/>
      <c r="VRO85" s="41"/>
      <c r="VRP85" s="41"/>
      <c r="VRQ85" s="41"/>
      <c r="VRR85" s="41"/>
      <c r="VRS85" s="41"/>
      <c r="VRT85" s="41"/>
      <c r="VRU85" s="41"/>
      <c r="VRV85" s="41"/>
      <c r="VRW85" s="41"/>
      <c r="VRX85" s="41"/>
      <c r="VRY85" s="41"/>
      <c r="VRZ85" s="41"/>
      <c r="VSA85" s="41"/>
      <c r="VSB85" s="41"/>
      <c r="VSC85" s="41"/>
      <c r="VSD85" s="41"/>
      <c r="VSE85" s="41"/>
      <c r="VSF85" s="41"/>
      <c r="VSG85" s="41"/>
      <c r="VSH85" s="41"/>
      <c r="VSI85" s="41"/>
      <c r="VSJ85" s="41"/>
      <c r="VSK85" s="41"/>
      <c r="VSL85" s="41"/>
      <c r="VSM85" s="41"/>
      <c r="VSN85" s="41"/>
      <c r="VSO85" s="41"/>
      <c r="VSP85" s="41"/>
      <c r="VSQ85" s="41"/>
      <c r="VSR85" s="41"/>
      <c r="VSS85" s="41"/>
      <c r="VST85" s="41"/>
      <c r="VSU85" s="41"/>
      <c r="VSV85" s="41"/>
      <c r="VSW85" s="41"/>
      <c r="VSX85" s="41"/>
      <c r="VSY85" s="41"/>
      <c r="VSZ85" s="41"/>
      <c r="VTA85" s="41"/>
      <c r="VTB85" s="41"/>
      <c r="VTC85" s="41"/>
      <c r="VTD85" s="41"/>
      <c r="VTE85" s="41"/>
      <c r="VTF85" s="41"/>
      <c r="VTG85" s="41"/>
      <c r="VTH85" s="41"/>
      <c r="VTI85" s="41"/>
      <c r="VTJ85" s="41"/>
      <c r="VTK85" s="41"/>
      <c r="VTL85" s="41"/>
      <c r="VTM85" s="41"/>
      <c r="VTN85" s="41"/>
      <c r="VTO85" s="41"/>
      <c r="VTP85" s="41"/>
      <c r="VTQ85" s="41"/>
      <c r="VTR85" s="41"/>
      <c r="VTS85" s="41"/>
      <c r="VTT85" s="41"/>
      <c r="VTU85" s="41"/>
      <c r="VTV85" s="41"/>
      <c r="VTW85" s="41"/>
      <c r="VTX85" s="41"/>
      <c r="VTY85" s="41"/>
      <c r="VTZ85" s="41"/>
      <c r="VUA85" s="41"/>
      <c r="VUB85" s="41"/>
      <c r="VUC85" s="41"/>
      <c r="VUD85" s="41"/>
      <c r="VUE85" s="41"/>
      <c r="VUF85" s="41"/>
      <c r="VUG85" s="41"/>
      <c r="VUH85" s="41"/>
      <c r="VUI85" s="41"/>
      <c r="VUJ85" s="41"/>
      <c r="VUK85" s="41"/>
      <c r="VUL85" s="41"/>
      <c r="VUM85" s="41"/>
      <c r="VUN85" s="41"/>
      <c r="VUO85" s="41"/>
      <c r="VUP85" s="41"/>
      <c r="VUQ85" s="41"/>
      <c r="VUR85" s="41"/>
      <c r="VUS85" s="41"/>
      <c r="VUT85" s="41"/>
      <c r="VUU85" s="41"/>
      <c r="VUV85" s="41"/>
      <c r="VUW85" s="41"/>
      <c r="VUX85" s="41"/>
      <c r="VUY85" s="41"/>
      <c r="VUZ85" s="41"/>
      <c r="VVA85" s="41"/>
      <c r="VVB85" s="41"/>
      <c r="VVC85" s="41"/>
      <c r="VVD85" s="41"/>
      <c r="VVE85" s="41"/>
      <c r="VVF85" s="41"/>
      <c r="VVG85" s="41"/>
      <c r="VVH85" s="41"/>
      <c r="VVI85" s="41"/>
      <c r="VVJ85" s="41"/>
      <c r="VVK85" s="41"/>
      <c r="VVL85" s="41"/>
      <c r="VVM85" s="41"/>
      <c r="VVN85" s="41"/>
      <c r="VVO85" s="41"/>
      <c r="VVP85" s="41"/>
      <c r="VVQ85" s="41"/>
      <c r="VVR85" s="41"/>
      <c r="VVS85" s="41"/>
      <c r="VVT85" s="41"/>
      <c r="VVU85" s="41"/>
      <c r="VVV85" s="41"/>
      <c r="VVW85" s="41"/>
      <c r="VVX85" s="41"/>
      <c r="VVY85" s="41"/>
      <c r="VVZ85" s="41"/>
      <c r="VWA85" s="41"/>
      <c r="VWB85" s="41"/>
      <c r="VWC85" s="41"/>
      <c r="VWD85" s="41"/>
      <c r="VWE85" s="41"/>
      <c r="VWF85" s="41"/>
      <c r="VWG85" s="41"/>
      <c r="VWH85" s="41"/>
      <c r="VWI85" s="41"/>
      <c r="VWJ85" s="41"/>
      <c r="VWK85" s="41"/>
      <c r="VWL85" s="41"/>
      <c r="VWM85" s="41"/>
      <c r="VWN85" s="41"/>
      <c r="VWO85" s="41"/>
      <c r="VWP85" s="41"/>
      <c r="VWQ85" s="41"/>
      <c r="VWR85" s="41"/>
      <c r="VWS85" s="41"/>
      <c r="VWT85" s="41"/>
      <c r="VWU85" s="41"/>
      <c r="VWV85" s="41"/>
      <c r="VWW85" s="41"/>
      <c r="VWX85" s="41"/>
      <c r="VWY85" s="41"/>
      <c r="VWZ85" s="41"/>
      <c r="VXA85" s="41"/>
      <c r="VXB85" s="41"/>
      <c r="VXC85" s="41"/>
      <c r="VXD85" s="41"/>
      <c r="VXE85" s="41"/>
      <c r="VXF85" s="41"/>
      <c r="VXG85" s="41"/>
      <c r="VXH85" s="41"/>
      <c r="VXI85" s="41"/>
      <c r="VXJ85" s="41"/>
      <c r="VXK85" s="41"/>
      <c r="VXL85" s="41"/>
      <c r="VXM85" s="41"/>
      <c r="VXN85" s="41"/>
      <c r="VXO85" s="41"/>
      <c r="VXP85" s="41"/>
      <c r="VXQ85" s="41"/>
      <c r="VXR85" s="41"/>
      <c r="VXS85" s="41"/>
      <c r="VXT85" s="41"/>
      <c r="VXU85" s="41"/>
      <c r="VXV85" s="41"/>
      <c r="VXW85" s="41"/>
      <c r="VXX85" s="41"/>
      <c r="VXY85" s="41"/>
      <c r="VXZ85" s="41"/>
      <c r="VYA85" s="41"/>
      <c r="VYB85" s="41"/>
      <c r="VYC85" s="41"/>
      <c r="VYD85" s="41"/>
      <c r="VYE85" s="41"/>
      <c r="VYF85" s="41"/>
      <c r="VYG85" s="41"/>
      <c r="VYH85" s="41"/>
      <c r="VYI85" s="41"/>
      <c r="VYJ85" s="41"/>
      <c r="VYK85" s="41"/>
      <c r="VYL85" s="41"/>
      <c r="VYM85" s="41"/>
      <c r="VYN85" s="41"/>
      <c r="VYO85" s="41"/>
      <c r="VYP85" s="41"/>
      <c r="VYQ85" s="41"/>
      <c r="VYR85" s="41"/>
      <c r="VYS85" s="41"/>
      <c r="VYT85" s="41"/>
      <c r="VYU85" s="41"/>
      <c r="VYV85" s="41"/>
      <c r="VYW85" s="41"/>
      <c r="VYX85" s="41"/>
      <c r="VYY85" s="41"/>
      <c r="VYZ85" s="41"/>
      <c r="VZA85" s="41"/>
      <c r="VZB85" s="41"/>
      <c r="VZC85" s="41"/>
      <c r="VZD85" s="41"/>
      <c r="VZE85" s="41"/>
      <c r="VZF85" s="41"/>
      <c r="VZG85" s="41"/>
      <c r="VZH85" s="41"/>
      <c r="VZI85" s="41"/>
      <c r="VZJ85" s="41"/>
      <c r="VZK85" s="41"/>
      <c r="VZL85" s="41"/>
      <c r="VZM85" s="41"/>
      <c r="VZN85" s="41"/>
      <c r="VZO85" s="41"/>
      <c r="VZP85" s="41"/>
      <c r="VZQ85" s="41"/>
      <c r="VZR85" s="41"/>
      <c r="VZS85" s="41"/>
      <c r="VZT85" s="41"/>
      <c r="VZU85" s="41"/>
      <c r="VZV85" s="41"/>
      <c r="VZW85" s="41"/>
      <c r="VZX85" s="41"/>
      <c r="VZY85" s="41"/>
      <c r="VZZ85" s="41"/>
      <c r="WAA85" s="41"/>
      <c r="WAB85" s="41"/>
      <c r="WAC85" s="41"/>
      <c r="WAD85" s="41"/>
      <c r="WAE85" s="41"/>
      <c r="WAF85" s="41"/>
      <c r="WAG85" s="41"/>
      <c r="WAH85" s="41"/>
      <c r="WAI85" s="41"/>
      <c r="WAJ85" s="41"/>
      <c r="WAK85" s="41"/>
      <c r="WAL85" s="41"/>
      <c r="WAM85" s="41"/>
      <c r="WAN85" s="41"/>
      <c r="WAO85" s="41"/>
      <c r="WAP85" s="41"/>
      <c r="WAQ85" s="41"/>
      <c r="WAR85" s="41"/>
      <c r="WAS85" s="41"/>
      <c r="WAT85" s="41"/>
      <c r="WAU85" s="41"/>
      <c r="WAV85" s="41"/>
      <c r="WAW85" s="41"/>
      <c r="WAX85" s="41"/>
      <c r="WAY85" s="41"/>
      <c r="WAZ85" s="41"/>
      <c r="WBA85" s="41"/>
      <c r="WBB85" s="41"/>
      <c r="WBC85" s="41"/>
      <c r="WBD85" s="41"/>
      <c r="WBE85" s="41"/>
      <c r="WBF85" s="41"/>
      <c r="WBG85" s="41"/>
      <c r="WBH85" s="41"/>
      <c r="WBI85" s="41"/>
      <c r="WBJ85" s="41"/>
      <c r="WBK85" s="41"/>
      <c r="WBL85" s="41"/>
      <c r="WBM85" s="41"/>
      <c r="WBN85" s="41"/>
      <c r="WBO85" s="41"/>
      <c r="WBP85" s="41"/>
      <c r="WBQ85" s="41"/>
      <c r="WBR85" s="41"/>
      <c r="WBS85" s="41"/>
      <c r="WBT85" s="41"/>
      <c r="WBU85" s="41"/>
      <c r="WBV85" s="41"/>
      <c r="WBW85" s="41"/>
      <c r="WBX85" s="41"/>
      <c r="WBY85" s="41"/>
      <c r="WBZ85" s="41"/>
      <c r="WCA85" s="41"/>
      <c r="WCB85" s="41"/>
      <c r="WCC85" s="41"/>
      <c r="WCD85" s="41"/>
      <c r="WCE85" s="41"/>
      <c r="WCF85" s="41"/>
      <c r="WCG85" s="41"/>
      <c r="WCH85" s="41"/>
      <c r="WCI85" s="41"/>
      <c r="WCJ85" s="41"/>
      <c r="WCK85" s="41"/>
      <c r="WCL85" s="41"/>
      <c r="WCM85" s="41"/>
      <c r="WCN85" s="41"/>
      <c r="WCO85" s="41"/>
      <c r="WCP85" s="41"/>
      <c r="WCQ85" s="41"/>
      <c r="WCR85" s="41"/>
      <c r="WCS85" s="41"/>
      <c r="WCT85" s="41"/>
      <c r="WCU85" s="41"/>
      <c r="WCV85" s="41"/>
      <c r="WCW85" s="41"/>
      <c r="WCX85" s="41"/>
      <c r="WCY85" s="41"/>
      <c r="WCZ85" s="41"/>
      <c r="WDA85" s="41"/>
      <c r="WDB85" s="41"/>
      <c r="WDC85" s="41"/>
      <c r="WDD85" s="41"/>
      <c r="WDE85" s="41"/>
      <c r="WDF85" s="41"/>
      <c r="WDG85" s="41"/>
      <c r="WDH85" s="41"/>
      <c r="WDI85" s="41"/>
      <c r="WDJ85" s="41"/>
      <c r="WDK85" s="41"/>
      <c r="WDL85" s="41"/>
      <c r="WDM85" s="41"/>
      <c r="WDN85" s="41"/>
      <c r="WDO85" s="41"/>
      <c r="WDP85" s="41"/>
      <c r="WDQ85" s="41"/>
      <c r="WDR85" s="41"/>
      <c r="WDS85" s="41"/>
      <c r="WDT85" s="41"/>
      <c r="WDU85" s="41"/>
      <c r="WDV85" s="41"/>
      <c r="WDW85" s="41"/>
      <c r="WDX85" s="41"/>
      <c r="WDY85" s="41"/>
      <c r="WDZ85" s="41"/>
      <c r="WEA85" s="41"/>
      <c r="WEB85" s="41"/>
      <c r="WEC85" s="41"/>
      <c r="WED85" s="41"/>
      <c r="WEE85" s="41"/>
      <c r="WEF85" s="41"/>
      <c r="WEG85" s="41"/>
      <c r="WEH85" s="41"/>
      <c r="WEI85" s="41"/>
      <c r="WEJ85" s="41"/>
      <c r="WEK85" s="41"/>
      <c r="WEL85" s="41"/>
      <c r="WEM85" s="41"/>
      <c r="WEN85" s="41"/>
      <c r="WEO85" s="41"/>
      <c r="WEP85" s="41"/>
      <c r="WEQ85" s="41"/>
      <c r="WER85" s="41"/>
      <c r="WES85" s="41"/>
      <c r="WET85" s="41"/>
      <c r="WEU85" s="41"/>
      <c r="WEV85" s="41"/>
      <c r="WEW85" s="41"/>
      <c r="WEX85" s="41"/>
      <c r="WEY85" s="41"/>
      <c r="WEZ85" s="41"/>
      <c r="WFA85" s="41"/>
      <c r="WFB85" s="41"/>
      <c r="WFC85" s="41"/>
      <c r="WFD85" s="41"/>
      <c r="WFE85" s="41"/>
      <c r="WFF85" s="41"/>
      <c r="WFG85" s="41"/>
      <c r="WFH85" s="41"/>
      <c r="WFI85" s="41"/>
      <c r="WFJ85" s="41"/>
      <c r="WFK85" s="41"/>
      <c r="WFL85" s="41"/>
      <c r="WFM85" s="41"/>
      <c r="WFN85" s="41"/>
      <c r="WFO85" s="41"/>
      <c r="WFP85" s="41"/>
      <c r="WFQ85" s="41"/>
      <c r="WFR85" s="41"/>
      <c r="WFS85" s="41"/>
      <c r="WFT85" s="41"/>
      <c r="WFU85" s="41"/>
      <c r="WFV85" s="41"/>
      <c r="WFW85" s="41"/>
      <c r="WFX85" s="41"/>
      <c r="WFY85" s="41"/>
      <c r="WFZ85" s="41"/>
      <c r="WGA85" s="41"/>
      <c r="WGB85" s="41"/>
      <c r="WGC85" s="41"/>
      <c r="WGD85" s="41"/>
      <c r="WGE85" s="41"/>
      <c r="WGF85" s="41"/>
      <c r="WGG85" s="41"/>
      <c r="WGH85" s="41"/>
      <c r="WGI85" s="41"/>
      <c r="WGJ85" s="41"/>
      <c r="WGK85" s="41"/>
      <c r="WGL85" s="41"/>
      <c r="WGM85" s="41"/>
      <c r="WGN85" s="41"/>
      <c r="WGO85" s="41"/>
      <c r="WGP85" s="41"/>
      <c r="WGQ85" s="41"/>
      <c r="WGR85" s="41"/>
      <c r="WGS85" s="41"/>
      <c r="WGT85" s="41"/>
      <c r="WGU85" s="41"/>
      <c r="WGV85" s="41"/>
      <c r="WGW85" s="41"/>
      <c r="WGX85" s="41"/>
      <c r="WGY85" s="41"/>
      <c r="WGZ85" s="41"/>
      <c r="WHA85" s="41"/>
      <c r="WHB85" s="41"/>
      <c r="WHC85" s="41"/>
      <c r="WHD85" s="41"/>
      <c r="WHE85" s="41"/>
      <c r="WHF85" s="41"/>
      <c r="WHG85" s="41"/>
      <c r="WHH85" s="41"/>
      <c r="WHI85" s="41"/>
      <c r="WHJ85" s="41"/>
      <c r="WHK85" s="41"/>
      <c r="WHL85" s="41"/>
      <c r="WHM85" s="41"/>
      <c r="WHN85" s="41"/>
      <c r="WHO85" s="41"/>
      <c r="WHP85" s="41"/>
      <c r="WHQ85" s="41"/>
      <c r="WHR85" s="41"/>
      <c r="WHS85" s="41"/>
      <c r="WHT85" s="41"/>
      <c r="WHU85" s="41"/>
      <c r="WHV85" s="41"/>
      <c r="WHW85" s="41"/>
      <c r="WHX85" s="41"/>
      <c r="WHY85" s="41"/>
      <c r="WHZ85" s="41"/>
      <c r="WIA85" s="41"/>
      <c r="WIB85" s="41"/>
      <c r="WIC85" s="41"/>
      <c r="WID85" s="41"/>
      <c r="WIE85" s="41"/>
      <c r="WIF85" s="41"/>
      <c r="WIG85" s="41"/>
      <c r="WIH85" s="41"/>
      <c r="WII85" s="41"/>
      <c r="WIJ85" s="41"/>
      <c r="WIK85" s="41"/>
      <c r="WIL85" s="41"/>
      <c r="WIM85" s="41"/>
      <c r="WIN85" s="41"/>
      <c r="WIO85" s="41"/>
      <c r="WIP85" s="41"/>
      <c r="WIQ85" s="41"/>
      <c r="WIR85" s="41"/>
      <c r="WIS85" s="41"/>
      <c r="WIT85" s="41"/>
      <c r="WIU85" s="41"/>
      <c r="WIV85" s="41"/>
      <c r="WIW85" s="41"/>
      <c r="WIX85" s="41"/>
      <c r="WIY85" s="41"/>
      <c r="WIZ85" s="41"/>
      <c r="WJA85" s="41"/>
      <c r="WJB85" s="41"/>
      <c r="WJC85" s="41"/>
      <c r="WJD85" s="41"/>
      <c r="WJE85" s="41"/>
      <c r="WJF85" s="41"/>
      <c r="WJG85" s="41"/>
      <c r="WJH85" s="41"/>
    </row>
    <row r="86" spans="1:42 12097:13698 14941:15816" x14ac:dyDescent="0.3">
      <c r="B86" s="31" t="s">
        <v>151</v>
      </c>
    </row>
    <row r="87" spans="1:42 12097:13698 14941:15816" x14ac:dyDescent="0.3">
      <c r="B87" s="8" t="s">
        <v>152</v>
      </c>
      <c r="H87" s="10"/>
      <c r="J87" s="10"/>
    </row>
    <row r="88" spans="1:42 12097:13698 14941:15816" x14ac:dyDescent="0.3">
      <c r="B88" s="8" t="s">
        <v>159</v>
      </c>
      <c r="H88" s="10"/>
      <c r="J88" s="10"/>
    </row>
    <row r="89" spans="1:42 12097:13698 14941:15816" x14ac:dyDescent="0.3">
      <c r="B89" s="8" t="s">
        <v>158</v>
      </c>
    </row>
    <row r="90" spans="1:42 12097:13698 14941:15816" x14ac:dyDescent="0.3">
      <c r="B90" s="8" t="s">
        <v>160</v>
      </c>
    </row>
    <row r="91" spans="1:42 12097:13698 14941:15816" x14ac:dyDescent="0.3">
      <c r="B91" s="8" t="s">
        <v>161</v>
      </c>
    </row>
    <row r="92" spans="1:42 12097:13698 14941:15816" x14ac:dyDescent="0.3">
      <c r="B92" s="8" t="s">
        <v>162</v>
      </c>
    </row>
    <row r="93" spans="1:42 12097:13698 14941:15816" x14ac:dyDescent="0.3">
      <c r="B93" s="8" t="s">
        <v>169</v>
      </c>
    </row>
    <row r="94" spans="1:42 12097:13698 14941:15816" x14ac:dyDescent="0.3">
      <c r="B94" s="8" t="s">
        <v>170</v>
      </c>
    </row>
  </sheetData>
  <mergeCells count="12">
    <mergeCell ref="A12:B12"/>
    <mergeCell ref="A7:B7"/>
    <mergeCell ref="A8:B8"/>
    <mergeCell ref="B1:O1"/>
    <mergeCell ref="B2:O2"/>
    <mergeCell ref="B3:O3"/>
    <mergeCell ref="A5:B6"/>
    <mergeCell ref="C5:E5"/>
    <mergeCell ref="F5:H5"/>
    <mergeCell ref="I5:K5"/>
    <mergeCell ref="L5:N5"/>
    <mergeCell ref="O5:Q5"/>
  </mergeCells>
  <pageMargins left="0.7" right="0.7" top="0.75" bottom="0.75" header="0.3" footer="0.3"/>
  <pageSetup paperSize="9" orientation="portrait" horizontalDpi="4294967294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Byuje_ampop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2022-07-04T11:44:41Z</dcterms:modified>
</cp:coreProperties>
</file>