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yuje-amp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E98" i="1" l="1"/>
  <c r="D98" i="1"/>
  <c r="E97" i="1"/>
  <c r="D97" i="1"/>
  <c r="C97" i="1"/>
  <c r="E96" i="1"/>
  <c r="D96" i="1"/>
  <c r="C96" i="1"/>
  <c r="E95" i="1"/>
  <c r="D95" i="1"/>
  <c r="C95" i="1"/>
  <c r="E94" i="1"/>
  <c r="D94" i="1"/>
  <c r="C94" i="1"/>
  <c r="S93" i="1"/>
  <c r="R93" i="1"/>
  <c r="E93" i="1"/>
  <c r="D93" i="1"/>
  <c r="C93" i="1"/>
  <c r="E92" i="1"/>
  <c r="D92" i="1"/>
  <c r="C92" i="1"/>
  <c r="P91" i="1"/>
  <c r="O91" i="1"/>
  <c r="N91" i="1"/>
  <c r="L91" i="1"/>
  <c r="I91" i="1"/>
  <c r="H91" i="1"/>
  <c r="E91" i="1" s="1"/>
  <c r="G91" i="1"/>
  <c r="F91" i="1"/>
  <c r="C91" i="1" s="1"/>
  <c r="D91" i="1"/>
  <c r="E90" i="1"/>
  <c r="D90" i="1"/>
  <c r="C90" i="1"/>
  <c r="E89" i="1"/>
  <c r="D89" i="1"/>
  <c r="C89" i="1"/>
  <c r="P88" i="1"/>
  <c r="O88" i="1"/>
  <c r="N88" i="1"/>
  <c r="L88" i="1"/>
  <c r="H88" i="1"/>
  <c r="H13" i="1" s="1"/>
  <c r="H7" i="1" s="1"/>
  <c r="G88" i="1"/>
  <c r="F88" i="1"/>
  <c r="C88" i="1" s="1"/>
  <c r="D88" i="1"/>
  <c r="E87" i="1"/>
  <c r="D87" i="1"/>
  <c r="C87" i="1"/>
  <c r="E86" i="1"/>
  <c r="D86" i="1"/>
  <c r="C86" i="1"/>
  <c r="Q85" i="1"/>
  <c r="O85" i="1"/>
  <c r="N85" i="1"/>
  <c r="L85" i="1"/>
  <c r="I85" i="1"/>
  <c r="C85" i="1" s="1"/>
  <c r="H85" i="1"/>
  <c r="G85" i="1"/>
  <c r="D85" i="1" s="1"/>
  <c r="F85" i="1"/>
  <c r="E85" i="1"/>
  <c r="Q84" i="1"/>
  <c r="O84" i="1"/>
  <c r="O13" i="1" s="1"/>
  <c r="N84" i="1"/>
  <c r="K84" i="1"/>
  <c r="H84" i="1"/>
  <c r="G84" i="1"/>
  <c r="D84" i="1" s="1"/>
  <c r="F84" i="1"/>
  <c r="E84" i="1"/>
  <c r="C84" i="1"/>
  <c r="P83" i="1"/>
  <c r="M83" i="1"/>
  <c r="D83" i="1" s="1"/>
  <c r="J83" i="1"/>
  <c r="E83" i="1"/>
  <c r="C83" i="1"/>
  <c r="M82" i="1"/>
  <c r="E82" i="1"/>
  <c r="C82" i="1"/>
  <c r="P81" i="1"/>
  <c r="M81" i="1"/>
  <c r="J81" i="1"/>
  <c r="G81" i="1"/>
  <c r="D81" i="1" s="1"/>
  <c r="E81" i="1"/>
  <c r="C81" i="1"/>
  <c r="P80" i="1"/>
  <c r="M80" i="1"/>
  <c r="D80" i="1" s="1"/>
  <c r="G80" i="1"/>
  <c r="E80" i="1"/>
  <c r="C80" i="1"/>
  <c r="P79" i="1"/>
  <c r="M79" i="1"/>
  <c r="J79" i="1"/>
  <c r="G79" i="1"/>
  <c r="E79" i="1"/>
  <c r="D79" i="1"/>
  <c r="C79" i="1"/>
  <c r="P78" i="1"/>
  <c r="M78" i="1"/>
  <c r="J78" i="1"/>
  <c r="G78" i="1"/>
  <c r="D78" i="1" s="1"/>
  <c r="E78" i="1"/>
  <c r="C78" i="1"/>
  <c r="P77" i="1"/>
  <c r="M77" i="1"/>
  <c r="J77" i="1"/>
  <c r="G77" i="1"/>
  <c r="D77" i="1" s="1"/>
  <c r="E77" i="1"/>
  <c r="C77" i="1"/>
  <c r="P76" i="1"/>
  <c r="M76" i="1"/>
  <c r="J76" i="1"/>
  <c r="D76" i="1" s="1"/>
  <c r="G76" i="1"/>
  <c r="E76" i="1"/>
  <c r="C76" i="1"/>
  <c r="P75" i="1"/>
  <c r="M75" i="1"/>
  <c r="D75" i="1" s="1"/>
  <c r="J75" i="1"/>
  <c r="G75" i="1"/>
  <c r="E75" i="1"/>
  <c r="C75" i="1"/>
  <c r="P74" i="1"/>
  <c r="M74" i="1"/>
  <c r="J74" i="1"/>
  <c r="G74" i="1"/>
  <c r="D74" i="1" s="1"/>
  <c r="E74" i="1"/>
  <c r="C74" i="1"/>
  <c r="P73" i="1"/>
  <c r="M73" i="1"/>
  <c r="J73" i="1"/>
  <c r="G73" i="1"/>
  <c r="D73" i="1" s="1"/>
  <c r="E73" i="1"/>
  <c r="C73" i="1"/>
  <c r="P72" i="1"/>
  <c r="M72" i="1"/>
  <c r="J72" i="1"/>
  <c r="D72" i="1" s="1"/>
  <c r="G72" i="1"/>
  <c r="E72" i="1"/>
  <c r="C72" i="1"/>
  <c r="P71" i="1"/>
  <c r="M71" i="1"/>
  <c r="J71" i="1"/>
  <c r="G71" i="1"/>
  <c r="E71" i="1"/>
  <c r="D71" i="1"/>
  <c r="C71" i="1"/>
  <c r="P70" i="1"/>
  <c r="M70" i="1"/>
  <c r="J70" i="1"/>
  <c r="G70" i="1"/>
  <c r="D70" i="1" s="1"/>
  <c r="E70" i="1"/>
  <c r="C70" i="1"/>
  <c r="P69" i="1"/>
  <c r="M69" i="1"/>
  <c r="J69" i="1"/>
  <c r="G69" i="1"/>
  <c r="D69" i="1" s="1"/>
  <c r="E69" i="1"/>
  <c r="C69" i="1"/>
  <c r="P68" i="1"/>
  <c r="M68" i="1"/>
  <c r="J68" i="1"/>
  <c r="D68" i="1" s="1"/>
  <c r="G68" i="1"/>
  <c r="E68" i="1"/>
  <c r="C68" i="1"/>
  <c r="P67" i="1"/>
  <c r="M67" i="1"/>
  <c r="J67" i="1"/>
  <c r="G67" i="1"/>
  <c r="E67" i="1"/>
  <c r="D67" i="1"/>
  <c r="C67" i="1"/>
  <c r="P66" i="1"/>
  <c r="M66" i="1"/>
  <c r="J66" i="1"/>
  <c r="G66" i="1"/>
  <c r="D66" i="1" s="1"/>
  <c r="E66" i="1"/>
  <c r="C66" i="1"/>
  <c r="P65" i="1"/>
  <c r="M65" i="1"/>
  <c r="J65" i="1"/>
  <c r="G65" i="1"/>
  <c r="D65" i="1" s="1"/>
  <c r="E65" i="1"/>
  <c r="C65" i="1"/>
  <c r="P64" i="1"/>
  <c r="M64" i="1"/>
  <c r="J64" i="1"/>
  <c r="D64" i="1" s="1"/>
  <c r="G64" i="1"/>
  <c r="E64" i="1"/>
  <c r="C64" i="1"/>
  <c r="P63" i="1"/>
  <c r="M63" i="1"/>
  <c r="J63" i="1"/>
  <c r="D63" i="1" s="1"/>
  <c r="E63" i="1"/>
  <c r="C63" i="1"/>
  <c r="P62" i="1"/>
  <c r="M62" i="1"/>
  <c r="J62" i="1"/>
  <c r="G62" i="1"/>
  <c r="D62" i="1" s="1"/>
  <c r="E62" i="1"/>
  <c r="C62" i="1"/>
  <c r="P61" i="1"/>
  <c r="M61" i="1"/>
  <c r="J61" i="1"/>
  <c r="D61" i="1" s="1"/>
  <c r="G61" i="1"/>
  <c r="E61" i="1"/>
  <c r="C61" i="1"/>
  <c r="P60" i="1"/>
  <c r="M60" i="1"/>
  <c r="D60" i="1" s="1"/>
  <c r="J60" i="1"/>
  <c r="G60" i="1"/>
  <c r="E60" i="1"/>
  <c r="C60" i="1"/>
  <c r="P59" i="1"/>
  <c r="M59" i="1"/>
  <c r="J59" i="1"/>
  <c r="G59" i="1"/>
  <c r="D59" i="1" s="1"/>
  <c r="E59" i="1"/>
  <c r="C59" i="1"/>
  <c r="P58" i="1"/>
  <c r="M58" i="1"/>
  <c r="J58" i="1"/>
  <c r="G58" i="1"/>
  <c r="D58" i="1" s="1"/>
  <c r="E58" i="1"/>
  <c r="C58" i="1"/>
  <c r="P57" i="1"/>
  <c r="M57" i="1"/>
  <c r="J57" i="1"/>
  <c r="D57" i="1" s="1"/>
  <c r="G57" i="1"/>
  <c r="E57" i="1"/>
  <c r="C57" i="1"/>
  <c r="P56" i="1"/>
  <c r="M56" i="1"/>
  <c r="J56" i="1"/>
  <c r="G56" i="1"/>
  <c r="E56" i="1"/>
  <c r="D56" i="1"/>
  <c r="C56" i="1"/>
  <c r="P55" i="1"/>
  <c r="M55" i="1"/>
  <c r="J55" i="1"/>
  <c r="G55" i="1"/>
  <c r="D55" i="1" s="1"/>
  <c r="E55" i="1"/>
  <c r="C55" i="1"/>
  <c r="P54" i="1"/>
  <c r="M54" i="1"/>
  <c r="J54" i="1"/>
  <c r="G54" i="1"/>
  <c r="D54" i="1" s="1"/>
  <c r="E54" i="1"/>
  <c r="C54" i="1"/>
  <c r="P53" i="1"/>
  <c r="J53" i="1"/>
  <c r="G53" i="1"/>
  <c r="E53" i="1"/>
  <c r="D53" i="1"/>
  <c r="C53" i="1"/>
  <c r="P52" i="1"/>
  <c r="M52" i="1"/>
  <c r="J52" i="1"/>
  <c r="G52" i="1"/>
  <c r="D52" i="1" s="1"/>
  <c r="E52" i="1"/>
  <c r="C52" i="1"/>
  <c r="P51" i="1"/>
  <c r="M51" i="1"/>
  <c r="J51" i="1"/>
  <c r="G51" i="1"/>
  <c r="D51" i="1" s="1"/>
  <c r="E51" i="1"/>
  <c r="C51" i="1"/>
  <c r="P50" i="1"/>
  <c r="M50" i="1"/>
  <c r="J50" i="1"/>
  <c r="D50" i="1" s="1"/>
  <c r="G50" i="1"/>
  <c r="E50" i="1"/>
  <c r="C50" i="1"/>
  <c r="P49" i="1"/>
  <c r="M49" i="1"/>
  <c r="J49" i="1"/>
  <c r="G49" i="1"/>
  <c r="E49" i="1"/>
  <c r="D49" i="1"/>
  <c r="C49" i="1"/>
  <c r="P48" i="1"/>
  <c r="M48" i="1"/>
  <c r="J48" i="1"/>
  <c r="G48" i="1"/>
  <c r="D48" i="1" s="1"/>
  <c r="E48" i="1"/>
  <c r="C48" i="1"/>
  <c r="P47" i="1"/>
  <c r="M47" i="1"/>
  <c r="J47" i="1"/>
  <c r="G47" i="1"/>
  <c r="D47" i="1" s="1"/>
  <c r="E47" i="1"/>
  <c r="C47" i="1"/>
  <c r="P46" i="1"/>
  <c r="M46" i="1"/>
  <c r="J46" i="1"/>
  <c r="D46" i="1" s="1"/>
  <c r="G46" i="1"/>
  <c r="E46" i="1"/>
  <c r="C46" i="1"/>
  <c r="P45" i="1"/>
  <c r="M45" i="1"/>
  <c r="J45" i="1"/>
  <c r="G45" i="1"/>
  <c r="E45" i="1"/>
  <c r="D45" i="1"/>
  <c r="C45" i="1"/>
  <c r="P44" i="1"/>
  <c r="M44" i="1"/>
  <c r="J44" i="1"/>
  <c r="G44" i="1"/>
  <c r="D44" i="1" s="1"/>
  <c r="E44" i="1"/>
  <c r="C44" i="1"/>
  <c r="P43" i="1"/>
  <c r="M43" i="1"/>
  <c r="J43" i="1"/>
  <c r="G43" i="1"/>
  <c r="D43" i="1" s="1"/>
  <c r="E43" i="1"/>
  <c r="C43" i="1"/>
  <c r="P42" i="1"/>
  <c r="M42" i="1"/>
  <c r="J42" i="1"/>
  <c r="D42" i="1" s="1"/>
  <c r="G42" i="1"/>
  <c r="E42" i="1"/>
  <c r="C42" i="1"/>
  <c r="P41" i="1"/>
  <c r="M41" i="1"/>
  <c r="J41" i="1"/>
  <c r="G41" i="1"/>
  <c r="E41" i="1"/>
  <c r="D41" i="1"/>
  <c r="C41" i="1"/>
  <c r="P40" i="1"/>
  <c r="M40" i="1"/>
  <c r="J40" i="1"/>
  <c r="G40" i="1"/>
  <c r="D40" i="1" s="1"/>
  <c r="E40" i="1"/>
  <c r="C40" i="1"/>
  <c r="P39" i="1"/>
  <c r="M39" i="1"/>
  <c r="J39" i="1"/>
  <c r="G39" i="1"/>
  <c r="D39" i="1" s="1"/>
  <c r="E39" i="1"/>
  <c r="C39" i="1"/>
  <c r="P38" i="1"/>
  <c r="M38" i="1"/>
  <c r="J38" i="1"/>
  <c r="D38" i="1" s="1"/>
  <c r="G38" i="1"/>
  <c r="E38" i="1"/>
  <c r="C38" i="1"/>
  <c r="P37" i="1"/>
  <c r="M37" i="1"/>
  <c r="D37" i="1" s="1"/>
  <c r="J37" i="1"/>
  <c r="G37" i="1"/>
  <c r="E37" i="1"/>
  <c r="C37" i="1"/>
  <c r="P36" i="1"/>
  <c r="M36" i="1"/>
  <c r="J36" i="1"/>
  <c r="G36" i="1"/>
  <c r="D36" i="1" s="1"/>
  <c r="E36" i="1"/>
  <c r="C36" i="1"/>
  <c r="P35" i="1"/>
  <c r="M35" i="1"/>
  <c r="J35" i="1"/>
  <c r="G35" i="1"/>
  <c r="D35" i="1" s="1"/>
  <c r="E35" i="1"/>
  <c r="C35" i="1"/>
  <c r="P34" i="1"/>
  <c r="M34" i="1"/>
  <c r="J34" i="1"/>
  <c r="D34" i="1" s="1"/>
  <c r="G34" i="1"/>
  <c r="E34" i="1"/>
  <c r="C34" i="1"/>
  <c r="P33" i="1"/>
  <c r="M33" i="1"/>
  <c r="J33" i="1"/>
  <c r="G33" i="1"/>
  <c r="E33" i="1"/>
  <c r="D33" i="1"/>
  <c r="C33" i="1"/>
  <c r="P32" i="1"/>
  <c r="M32" i="1"/>
  <c r="J32" i="1"/>
  <c r="G32" i="1"/>
  <c r="D32" i="1" s="1"/>
  <c r="E32" i="1"/>
  <c r="C32" i="1"/>
  <c r="P31" i="1"/>
  <c r="M31" i="1"/>
  <c r="J31" i="1"/>
  <c r="G31" i="1"/>
  <c r="D31" i="1" s="1"/>
  <c r="E31" i="1"/>
  <c r="C31" i="1"/>
  <c r="P30" i="1"/>
  <c r="M30" i="1"/>
  <c r="J30" i="1"/>
  <c r="D30" i="1" s="1"/>
  <c r="G30" i="1"/>
  <c r="E30" i="1"/>
  <c r="C30" i="1"/>
  <c r="P29" i="1"/>
  <c r="M29" i="1"/>
  <c r="J29" i="1"/>
  <c r="G29" i="1"/>
  <c r="E29" i="1"/>
  <c r="D29" i="1"/>
  <c r="C29" i="1"/>
  <c r="P28" i="1"/>
  <c r="M28" i="1"/>
  <c r="J28" i="1"/>
  <c r="G28" i="1"/>
  <c r="D28" i="1" s="1"/>
  <c r="E28" i="1"/>
  <c r="C28" i="1"/>
  <c r="P27" i="1"/>
  <c r="M27" i="1"/>
  <c r="J27" i="1"/>
  <c r="G27" i="1"/>
  <c r="D27" i="1" s="1"/>
  <c r="E27" i="1"/>
  <c r="C27" i="1"/>
  <c r="P26" i="1"/>
  <c r="D26" i="1" s="1"/>
  <c r="M26" i="1"/>
  <c r="J26" i="1"/>
  <c r="G26" i="1"/>
  <c r="E26" i="1"/>
  <c r="C26" i="1"/>
  <c r="P25" i="1"/>
  <c r="M25" i="1"/>
  <c r="D25" i="1" s="1"/>
  <c r="J25" i="1"/>
  <c r="G25" i="1"/>
  <c r="E25" i="1"/>
  <c r="C25" i="1"/>
  <c r="P24" i="1"/>
  <c r="M24" i="1"/>
  <c r="J24" i="1"/>
  <c r="G24" i="1"/>
  <c r="D24" i="1" s="1"/>
  <c r="E24" i="1"/>
  <c r="C24" i="1"/>
  <c r="P23" i="1"/>
  <c r="M23" i="1"/>
  <c r="J23" i="1"/>
  <c r="G23" i="1"/>
  <c r="D23" i="1" s="1"/>
  <c r="E23" i="1"/>
  <c r="C23" i="1"/>
  <c r="P22" i="1"/>
  <c r="D22" i="1" s="1"/>
  <c r="M22" i="1"/>
  <c r="J22" i="1"/>
  <c r="G22" i="1"/>
  <c r="E22" i="1"/>
  <c r="C22" i="1"/>
  <c r="P21" i="1"/>
  <c r="M21" i="1"/>
  <c r="J21" i="1"/>
  <c r="G21" i="1"/>
  <c r="E21" i="1"/>
  <c r="D21" i="1"/>
  <c r="C21" i="1"/>
  <c r="P20" i="1"/>
  <c r="M20" i="1"/>
  <c r="J20" i="1"/>
  <c r="G20" i="1"/>
  <c r="D20" i="1" s="1"/>
  <c r="E20" i="1"/>
  <c r="C20" i="1"/>
  <c r="C13" i="1" s="1"/>
  <c r="P19" i="1"/>
  <c r="M19" i="1"/>
  <c r="J19" i="1"/>
  <c r="G19" i="1"/>
  <c r="D19" i="1" s="1"/>
  <c r="E19" i="1"/>
  <c r="C19" i="1"/>
  <c r="P18" i="1"/>
  <c r="D18" i="1" s="1"/>
  <c r="M18" i="1"/>
  <c r="J18" i="1"/>
  <c r="G18" i="1"/>
  <c r="E18" i="1"/>
  <c r="C18" i="1"/>
  <c r="M17" i="1"/>
  <c r="D17" i="1"/>
  <c r="C17" i="1"/>
  <c r="P16" i="1"/>
  <c r="M16" i="1"/>
  <c r="J16" i="1"/>
  <c r="G16" i="1"/>
  <c r="D16" i="1" s="1"/>
  <c r="C16" i="1"/>
  <c r="P15" i="1"/>
  <c r="P13" i="1" s="1"/>
  <c r="P7" i="1" s="1"/>
  <c r="M15" i="1"/>
  <c r="J15" i="1"/>
  <c r="G15" i="1"/>
  <c r="D15" i="1"/>
  <c r="C15" i="1"/>
  <c r="P14" i="1"/>
  <c r="M14" i="1"/>
  <c r="J14" i="1"/>
  <c r="J13" i="1" s="1"/>
  <c r="J7" i="1" s="1"/>
  <c r="G14" i="1"/>
  <c r="D14" i="1" s="1"/>
  <c r="C14" i="1"/>
  <c r="Q13" i="1"/>
  <c r="Q7" i="1" s="1"/>
  <c r="M13" i="1"/>
  <c r="M7" i="1" s="1"/>
  <c r="L13" i="1"/>
  <c r="K13" i="1"/>
  <c r="I13" i="1"/>
  <c r="I7" i="1" s="1"/>
  <c r="F13" i="1"/>
  <c r="E12" i="1"/>
  <c r="D12" i="1"/>
  <c r="C12" i="1"/>
  <c r="K11" i="1"/>
  <c r="E11" i="1"/>
  <c r="D11" i="1"/>
  <c r="C11" i="1"/>
  <c r="E10" i="1"/>
  <c r="D10" i="1"/>
  <c r="C10" i="1"/>
  <c r="P9" i="1"/>
  <c r="G9" i="1"/>
  <c r="E9" i="1"/>
  <c r="D9" i="1"/>
  <c r="D8" i="1" s="1"/>
  <c r="C9" i="1"/>
  <c r="Q8" i="1"/>
  <c r="P8" i="1"/>
  <c r="O8" i="1"/>
  <c r="O7" i="1" s="1"/>
  <c r="N8" i="1"/>
  <c r="M8" i="1"/>
  <c r="L8" i="1"/>
  <c r="K8" i="1"/>
  <c r="K7" i="1" s="1"/>
  <c r="J8" i="1"/>
  <c r="I8" i="1"/>
  <c r="H8" i="1"/>
  <c r="G8" i="1"/>
  <c r="F8" i="1"/>
  <c r="E8" i="1"/>
  <c r="C8" i="1"/>
  <c r="N7" i="1"/>
  <c r="L7" i="1"/>
  <c r="F7" i="1"/>
  <c r="C7" i="1" l="1"/>
  <c r="D13" i="1"/>
  <c r="D7" i="1" s="1"/>
  <c r="E88" i="1"/>
  <c r="E13" i="1" s="1"/>
  <c r="E7" i="1" s="1"/>
  <c r="G13" i="1"/>
  <c r="G7" i="1" s="1"/>
</calcChain>
</file>

<file path=xl/comments1.xml><?xml version="1.0" encoding="utf-8"?>
<comments xmlns="http://schemas.openxmlformats.org/spreadsheetml/2006/main">
  <authors>
    <author>Author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Author:
վերակառուցման և զարգացման բանկ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<sst xmlns="http://schemas.openxmlformats.org/spreadsheetml/2006/main" count="232" uniqueCount="217">
  <si>
    <t xml:space="preserve"> </t>
  </si>
  <si>
    <t>Տեղեկանք</t>
  </si>
  <si>
    <t>2022 թվականի պետական բյուջեով նախատեսված Հայաստանի Հանրապետությանը տրամադրված դրամաշնորհների վերաբերյալ 30.09.2022թ. դրությամբ</t>
  </si>
  <si>
    <t>հազ. դրամ</t>
  </si>
  <si>
    <t>ԴՐԱՄԱՇՆՈՐՀԸ</t>
  </si>
  <si>
    <t xml:space="preserve">2022թ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</si>
  <si>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</si>
  <si>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</si>
  <si>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</si>
  <si>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</si>
  <si>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</si>
  <si>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</si>
  <si>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</si>
  <si>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</si>
  <si>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</si>
  <si>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</si>
  <si>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Եվրոպական հարևանության շրջանակներում ՀՀ-ԵՄ գործողությունների ծրագրով նախատեսված դրամաշնորհային ծրագրեր «Աջակցություն Հայաստանում դատական ոլորտի բարեփոխումների իրականացմանը.  Փուլ I»</t>
  </si>
  <si>
    <t>* Սոցիալական աջակցության փոխըմբռնման հուշագիր «Աջակցություն ռազմական գործողությունների արդյունքում տեղահանված ընտանիքիների երեխաներին /Յունիսեֆ/»</t>
  </si>
  <si>
    <t>3</t>
  </si>
  <si>
    <t xml:space="preserve">**Պետականաշինության և խաղաղաշինության հիմնադրամի (ՊԽՀ) TF0B5651 դրամաշնորհային համաձայնագրով «Հայաստան՝ աջակցություն հակամարտությունից տուժած ընտանիքներին» </t>
  </si>
  <si>
    <t>4</t>
  </si>
  <si>
    <t>ԵՄ «COVID-19» համավ. Դիմ. Հայաստան</t>
  </si>
  <si>
    <t>Ընդամենը կապակցված տրանսֆերտներ, այդ թվում`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</si>
  <si>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</si>
  <si>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2</t>
  </si>
  <si>
    <t>5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</si>
  <si>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</si>
  <si>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6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</si>
  <si>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</si>
  <si>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</si>
  <si>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</si>
  <si>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</si>
  <si>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</si>
  <si>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</si>
  <si>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</si>
  <si>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</si>
  <si>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</si>
  <si>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</si>
  <si>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</si>
  <si>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16</t>
  </si>
  <si>
    <t>17</t>
  </si>
  <si>
    <t>18</t>
  </si>
  <si>
    <t xml:space="preserve"> Հայաստանի հանքարդյունաբերության ոլորտի քաղաքականության դրամաշնորհի II ծրագիր գործողությունների ծրագրին աջակցություն</t>
  </si>
  <si>
    <t>19</t>
  </si>
  <si>
    <t>20</t>
  </si>
  <si>
    <t>21</t>
  </si>
  <si>
    <t>22</t>
  </si>
  <si>
    <t>23</t>
  </si>
  <si>
    <t>24</t>
  </si>
  <si>
    <t>25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</si>
  <si>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</si>
  <si>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26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</si>
  <si>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</si>
  <si>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27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</si>
  <si>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</si>
  <si>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28</t>
  </si>
  <si>
    <t xml:space="preserve"> ՀՀ կայունացման և զարգացման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ծրագիր</t>
  </si>
  <si>
    <t>29</t>
  </si>
  <si>
    <t xml:space="preserve"> 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</si>
  <si>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30</t>
  </si>
  <si>
    <t xml:space="preserve"> 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</si>
  <si>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31</t>
  </si>
  <si>
    <t xml:space="preserve"> 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</si>
  <si>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32</t>
  </si>
  <si>
    <t xml:space="preserve"> 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</si>
  <si>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33</t>
  </si>
  <si>
    <t xml:space="preserve"> 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</si>
  <si>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34</t>
  </si>
  <si>
    <t xml:space="preserve"> Գլոբալ հիմնադրամի աջակցությամբ իրականացվող «Հայաստանի Հանրապետությունում Covid համավարակի դեմ պայքարի» ծրագիր</t>
  </si>
  <si>
    <t>35</t>
  </si>
  <si>
    <t xml:space="preserve">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</si>
  <si>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36</t>
  </si>
  <si>
    <t xml:space="preserve"> Գլոբալ հիմնադրամի աջակցությամբ իրականացվող «ՀՀ-ում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</si>
  <si>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37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</si>
  <si>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</si>
  <si>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38</t>
  </si>
  <si>
    <t>39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</si>
  <si>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</si>
  <si>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>40</t>
  </si>
  <si>
    <t>41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</si>
  <si>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</si>
  <si>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42</t>
  </si>
  <si>
    <t>43</t>
  </si>
  <si>
    <t>44</t>
  </si>
  <si>
    <t>45</t>
  </si>
  <si>
    <t>46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</si>
  <si>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</si>
  <si>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47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</si>
  <si>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</si>
  <si>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>48</t>
  </si>
  <si>
    <t xml:space="preserve"> Գյուղատնտեսության զարգացման միջազգային հիմնադրամի  աջակցությամբ իրականացվող 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</si>
  <si>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49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</si>
  <si>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</si>
  <si>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>50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</si>
  <si>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</si>
  <si>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51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</si>
  <si>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</si>
  <si>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52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</si>
  <si>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</si>
  <si>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53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</si>
  <si>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</si>
  <si>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>54</t>
  </si>
  <si>
    <t xml:space="preserve"> ԵՄ աջակցությամբ իրականացվող դրամաշնորհային ծրագրի շրջանակներում ուսումնական հաստատությունների շենքային պայմանների բարելավում</t>
  </si>
  <si>
    <t>55</t>
  </si>
  <si>
    <t xml:space="preserve">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</si>
  <si>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>56</t>
  </si>
  <si>
    <t xml:space="preserve"> "ԱՄՆ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մոնիթորինգ"</t>
  </si>
  <si>
    <t>57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</si>
  <si>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</si>
  <si>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58</t>
  </si>
  <si>
    <t xml:space="preserve"> ԵՄ աջակցությամբ իրականացվող դրամաշնորհային ծրագրի շրջանակներում պետական թվային համալիր համակարգի ճարտարապետության մշակում</t>
  </si>
  <si>
    <t>59</t>
  </si>
  <si>
    <t xml:space="preserve"> ԵՄ աջակցությամբ իրականացվող դրամաշնորհային ծրագրի շրջանակներում ծրագրերի կառավարման էլեկտրոնային հարթակի ստեղծում</t>
  </si>
  <si>
    <t>60</t>
  </si>
  <si>
    <t xml:space="preserve"> ԵՄ աջակցությամբ իրականացվող դրամաշնորհային ծրագրի շրջանակներում պետական էլեկտրոնային համակարգերի միասնական հենքի ստեղծում</t>
  </si>
  <si>
    <t>61</t>
  </si>
  <si>
    <t xml:space="preserve"> ԵՄ աջակցությամբ իրականացվող դրամաշնորհային ծրագրի շրջանակներում ինքնության նույնականացում, վավերացում և էլ. Ստորագրություն</t>
  </si>
  <si>
    <t>62</t>
  </si>
  <si>
    <t xml:space="preserve"> ԵՄ աջակցությամբ իրականացվող դրամաշնորհային ծրագրի շրջանակներում Ազգային կիբերանվտանգության և տվյալագիտության կենտրոնի ստեղծում</t>
  </si>
  <si>
    <t>63</t>
  </si>
  <si>
    <t xml:space="preserve"> ԵՄ աջակցությամբ իրականացվող դրամաշնորհային ծրագրի շրջանակներում Հայաստանի ներքին և արտաքին լայնաշերտ ցանցի կառուցում և ներդնում </t>
  </si>
  <si>
    <t>64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</si>
  <si>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</si>
  <si>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65</t>
  </si>
  <si>
    <t xml:space="preserve">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</si>
  <si>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66</t>
  </si>
  <si>
    <t>67</t>
  </si>
  <si>
    <t>68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</si>
  <si>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</si>
  <si>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69</t>
  </si>
  <si>
    <t>70</t>
  </si>
  <si>
    <t>73</t>
  </si>
  <si>
    <t>74</t>
  </si>
  <si>
    <t>76</t>
  </si>
  <si>
    <t>18*Գերմանիայի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</si>
  <si>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19*Գերմանիայի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</si>
  <si>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20*Գերմանիայի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</si>
  <si>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79</t>
  </si>
  <si>
    <t>21*ՀՀ-ում կայունացման և զարգացման Եվրասիական հիմնադրամի միջոցներից ֆինանսավորվող «Աշխատանքի էլեկտրոնային բորսան դրամաշնորհային ծրագիր»</t>
  </si>
  <si>
    <t>ԱՄՆ դոլար/դրամ 477.45</t>
  </si>
  <si>
    <t>* Համաձայն ՀՀ կառ. 23.02.2022թ. N 221-Ն որոշում</t>
  </si>
  <si>
    <t>**Համաձայն ՀՀ կառ. 13.05.2022թ. N 681-Ն որոշում</t>
  </si>
  <si>
    <t>***Համաձայն ՀՀ կառ. 23.02.2022թ. N 219-Ն որոշում</t>
  </si>
  <si>
    <t>81</t>
  </si>
  <si>
    <t>82</t>
  </si>
  <si>
    <t>83</t>
  </si>
  <si>
    <t>84</t>
  </si>
  <si>
    <t>85</t>
  </si>
  <si>
    <t>4*Համաձայն ՀՀ կառ. 23.02.2022թ. N 219-Ն որոշում</t>
  </si>
  <si>
    <t>5*Համաձայն ՀՀ կառ. 10.03.2022թ. N 301-Ն որոշում</t>
  </si>
  <si>
    <t>6*Համաձայն ՀՀ կառ. 10.03.2022թ. N 301-Ն որոշում</t>
  </si>
  <si>
    <t>7*Համաձայն ՀՀ կառ. 17.03.2022թ. N 321-Ն որոշում</t>
  </si>
  <si>
    <t>8*Համաձայն ՀՀ կառ. 03.03.2022թ. N 260-Ն որոշում</t>
  </si>
  <si>
    <t>9*Համաձայն ՀՀ կառ. 09.06.2022թ. N 855-Ն որոշում</t>
  </si>
  <si>
    <t>10*Համաձայն ՀՀ կառ. 09.06.2022թ. N 855-Ն որոշում</t>
  </si>
  <si>
    <t>11*Համաձայն ՀՀ կառ. 09.06.2022թ. N 855-Ն որոշում</t>
  </si>
  <si>
    <t>12*Համաձայն ՀՀ կառ. 09.06.2022թ. N 855-Ն որոշում</t>
  </si>
  <si>
    <t>13*Համաձայն ՀՀ կառ. 15.04.2022թ. N 521-Ն որոշում</t>
  </si>
  <si>
    <t>14*Համաձայն ՀՀ կառ. 15.04.2022թ. N 521-Ն որոշում</t>
  </si>
  <si>
    <t>15*Համաձայն ՀՀ կառ. 13.05.2022թ. N 681-Ն որոշում</t>
  </si>
  <si>
    <t>16*Համաձայն ՀՀ կառ. 15.04.2022թ. N 515-Ն որոշում</t>
  </si>
  <si>
    <t>17*Համաձայն ՀՀ կառ. 15.04.2022թ. N 515-Ն որոշում</t>
  </si>
  <si>
    <t>18*Համաձայն ՀՀ կառ. 22.04.2022թ. N 545-Ն որոշում</t>
  </si>
  <si>
    <t>19*Համաձայն ՀՀ կառ. 22.04.2022թ. N 545-Ն որոշում</t>
  </si>
  <si>
    <t>20*Համաձայն ՀՀ կառ. 22.04.2022թ. N 545-Ն որոշում</t>
  </si>
  <si>
    <t>21*Համաձայն ՀՀ կառ. 04.08.2022թ. N 1212-Ն որոշում</t>
  </si>
  <si>
    <t>22*Համաձայն ՀՀ կառ. 29.09.2022թ. N 1518-Ն որոշում</t>
  </si>
  <si>
    <t>23*Համաձայն ՀՀ կառ. 24.08.2022թ. N 1348-Ն որոշում</t>
  </si>
  <si>
    <t>24*Համաձայն ՀՀ կառ. 23.02.2022թ. N 219-Ն որոշում</t>
  </si>
  <si>
    <t>25*26*27*28*29*30*31*32*33*34*35*36*37*38*39*  Համաձայն ՀՀ կառ. 29.09.2022թ. N 1518-Ն որոշում</t>
  </si>
  <si>
    <t>40*Համաձայն ՀՀ կառ.07.07.2022թ.N 1045-Ն որոշում</t>
  </si>
  <si>
    <t>41*Ծանուցագրի սեպտեմբեր</t>
  </si>
  <si>
    <t xml:space="preserve">42*, 43*Համաձայն ՀՀ կառ. 07.07.2022թ. թիվ  1031-Ն </t>
  </si>
  <si>
    <t xml:space="preserve">44*Համաձայն ՀՀ կառ. 07.07.2022թ. թիվ  1042-Ն </t>
  </si>
  <si>
    <t xml:space="preserve">45*Համաձայն ՀՀ կառ. 07.07.2022թ. թիվ  1042-Ն </t>
  </si>
  <si>
    <t xml:space="preserve">46*Համաձայն ՀՀ կառ. 07.07.2022թ. թիվ  1042-Ն </t>
  </si>
  <si>
    <t xml:space="preserve">47*Համաձայն ՀՀ կառ. 04.08.2022թ. թիվ  12122-Ն </t>
  </si>
  <si>
    <t>22*Գերմանիայի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</si>
  <si>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23*Զարգացման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</si>
  <si>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***_ 24*Ֆրանսիայի Հանրապետության կառավարության աջակցությամբ
իրականացվող՝ Վեդու ջրամբարի կառուցման դրամաշնորհային ծրագիր</t>
  </si>
  <si>
    <t>25*Վերակառուցման և զարգացման եվրոպական բանկի աջակցությամբ իրականացվող «Երևանի կոշտ թափոնների կառավարման» դրամաշնորհային ծրագիր</t>
  </si>
  <si>
    <t xml:space="preserve"> 26*Վերակառուցման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</si>
  <si>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 xml:space="preserve">  27*Վերակառուցման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</si>
  <si>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28*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</si>
  <si>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29*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</si>
  <si>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30*Եվրոպական ներդրումային բանկի աջակցությամբ իրականացվող Հյուսիս-հարավ միջանցքի_x000D_ զարգացման դրամաշնորհային ծրագիր, Տրանշ 3</t>
  </si>
  <si>
    <t xml:space="preserve">31*Եվրոպական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</si>
  <si>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32*Եվրոպական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</si>
  <si>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 xml:space="preserve"> 33*Եվրոպական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</si>
  <si>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34*Արևելյան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</si>
  <si>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35*Վերակառուցման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</si>
  <si>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36*Եվրոպական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</si>
  <si>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37*Վերակառուցման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</si>
  <si>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 xml:space="preserve"> 38*Վերակառուցման և զարգացման եվրոպական բանկի աջակցությամբ իրականացվող Գյումրու քաղաքային ճանապարհների դրամաշնորհային ծրագիր (Տրանշ Ա, Բ, Գ)</t>
  </si>
  <si>
    <t xml:space="preserve"> 39*Արևելյան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</si>
  <si>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 xml:space="preserve"> 40*Գերմանիայի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</si>
  <si>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41*Զարգացման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</si>
  <si>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 xml:space="preserve"> 4*Գերմանիայի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</si>
  <si>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 xml:space="preserve"> 9*Վերակառուցման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</si>
  <si>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 xml:space="preserve"> 10*Զարգացման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</si>
  <si>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 xml:space="preserve"> 11*Վերակառուցման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</si>
  <si>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12*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</si>
  <si>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 xml:space="preserve"> 13*Համաշխարհային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</si>
  <si>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>14* 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</si>
  <si>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15*Համաշխարհային բանկի աջակցությամբ իրականացվող «Հայաստան՝ հակամարտությունից տուժած ընտանիքներին օժանդակություն» դրամաշնորհային ծրագրի կառավարում</t>
  </si>
  <si>
    <t>5*ՀՀ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</si>
  <si>
    <t>6*ՀՀ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 կորոնավիրուսից
առաջացող սպառնալիքի հայտնաբերում և արձագանքում»</t>
  </si>
  <si>
    <t>7*Գերմանիայի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</si>
  <si>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8*Մեդիա և տեղեկատվական գրագիտության քաղաքականության
և ռազմավարության վերաբերյալ ազգային խորհրդատվություն</t>
  </si>
  <si>
    <t>16*ԵՄ-ի կողմից Հարավային Կովկասի խոցելի
տարածքներում երկրաշարժի համակողմանի
կառավարման աջակցության ծրագիր</t>
  </si>
  <si>
    <t>17*ԵՄ-ի կողմից Հարավային Կովկասի խոցելի
տարածքներում երկրաշարժի համակողմանի
կառավարման աջակցության ծրագրի շրջանակներում
տեխնիկական հագեցվածության բարելավում</t>
  </si>
  <si>
    <t>42*«Հանրային  շենքերում էներգախնայողության բարելավման  և  «կանաչ էներգիայի» զարգացմանը նպաստող մեխանիզմներ» դրամաշնորհային ծրագրի կառավարում և համակարգում</t>
  </si>
  <si>
    <t xml:space="preserve">43*«Հանրային  շենքերում էներգախնայողության բարելավման  և  «կանաչ էներգիայի» զարգացմանը նպաստող մեխանիզմներ» դրամաշնորհային ծրագրի շրջանակներում հիմնանորոգման աշխատանքներ </t>
  </si>
  <si>
    <t>44*«Անցում էլեկտրական շարժունակությանը Հայաստանում» դրամաշնորհային ծրագրի շրջանակներում ծրագրի իրականացման կազմակերպում</t>
  </si>
  <si>
    <t>45*«Շենքերի ոլորտում չափողականություն, հաշվետվողականություն և հավաստագրում (ՉՀՀ)» համակարգի ստեղծում և գիտելիքների կառավարում</t>
  </si>
  <si>
    <t xml:space="preserve">46*«Անցում էլեկտրական շարժունակությանը Հայաստանում» դրամաշնորհային ծրագրի շրջանակներում պետական կազմակերպությունների կարողությունների զարգացում </t>
  </si>
  <si>
    <t>47*Եվրասիական զարգացման բանկի աջակցությամբ
իրականացվող «Աշխատանքի Էլեկտրոնային Բորսա»
դրամաշնորհային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</si>
</sst>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0_);_(* \(#,##0.00\);_(* &quot;-&quot;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##,##0.0;\(##,##0.0\);\-"/>
    <numFmt numFmtId="169" formatCode="##,##0.00;\(##,##0.00\)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sz val="8"/>
      <name val="GHEA Grapala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GHEA Grapalat"/>
      <family val="2"/>
    </font>
    <font>
      <sz val="12"/>
      <name val="Arial Armeni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168" fontId="8" fillId="0" borderId="0" applyFill="0" applyBorder="0" applyProtection="0">
      <alignment horizontal="right" vertical="top"/>
    </xf>
    <xf numFmtId="0" fontId="7" fillId="0" borderId="0"/>
  </cellStyleXfs>
  <cellXfs count="60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3" fontId="3" fillId="0" borderId="0" xfId="2" applyFont="1" applyFill="1" applyBorder="1" applyAlignment="1">
      <alignment horizont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165" fontId="2" fillId="0" borderId="0" xfId="2" applyNumberFormat="1" applyFont="1" applyFill="1" applyBorder="1"/>
    <xf numFmtId="43" fontId="2" fillId="0" borderId="0" xfId="0" applyNumberFormat="1" applyFont="1" applyFill="1" applyBorder="1"/>
    <xf numFmtId="43" fontId="2" fillId="0" borderId="0" xfId="2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vertical="center"/>
    </xf>
    <xf numFmtId="0" fontId="3" fillId="0" borderId="0" xfId="0" applyFont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66" fontId="2" fillId="0" borderId="1" xfId="4" applyNumberFormat="1" applyFont="1" applyFill="1" applyBorder="1" applyAlignment="1">
      <alignment horizontal="right" vertical="center"/>
    </xf>
    <xf numFmtId="43" fontId="3" fillId="0" borderId="1" xfId="4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9" fontId="2" fillId="0" borderId="1" xfId="1" applyNumberFormat="1" applyFont="1" applyFill="1" applyBorder="1" applyAlignment="1">
      <alignment horizontal="left" vertical="center" wrapText="1"/>
    </xf>
    <xf numFmtId="164" fontId="2" fillId="0" borderId="1" xfId="4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shrinkToFit="1"/>
    </xf>
    <xf numFmtId="0" fontId="2" fillId="0" borderId="0" xfId="5" applyFont="1" applyFill="1" applyBorder="1" applyAlignment="1">
      <alignment horizontal="left" vertical="center" wrapText="1"/>
    </xf>
    <xf numFmtId="164" fontId="2" fillId="0" borderId="1" xfId="4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3" fillId="0" borderId="1" xfId="4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49" fontId="2" fillId="0" borderId="2" xfId="1" applyNumberFormat="1" applyFont="1" applyFill="1" applyBorder="1" applyAlignment="1">
      <alignment horizontal="center" vertical="center" wrapText="1"/>
    </xf>
    <xf numFmtId="164" fontId="2" fillId="0" borderId="2" xfId="4" applyNumberFormat="1" applyFont="1" applyFill="1" applyBorder="1" applyAlignment="1">
      <alignment horizontal="right" vertical="center"/>
    </xf>
    <xf numFmtId="164" fontId="2" fillId="0" borderId="2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7" fontId="11" fillId="0" borderId="1" xfId="6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7" fontId="11" fillId="0" borderId="2" xfId="6" applyNumberFormat="1" applyFont="1" applyFill="1" applyBorder="1" applyAlignment="1">
      <alignment horizontal="right" vertical="top"/>
    </xf>
    <xf numFmtId="164" fontId="11" fillId="0" borderId="2" xfId="6" applyNumberFormat="1" applyFont="1" applyFill="1" applyBorder="1" applyAlignment="1">
      <alignment horizontal="right" vertical="top"/>
    </xf>
    <xf numFmtId="0" fontId="11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7" fontId="11" fillId="0" borderId="3" xfId="6" applyNumberFormat="1" applyFont="1" applyFill="1" applyBorder="1" applyAlignment="1">
      <alignment horizontal="right" vertical="top"/>
    </xf>
    <xf numFmtId="164" fontId="11" fillId="0" borderId="1" xfId="6" applyNumberFormat="1" applyFont="1" applyFill="1" applyBorder="1" applyAlignment="1">
      <alignment horizontal="right" vertical="top"/>
    </xf>
    <xf numFmtId="169" fontId="11" fillId="0" borderId="1" xfId="0" applyNumberFormat="1" applyFont="1" applyFill="1" applyBorder="1" applyAlignment="1">
      <alignment horizontal="right" vertical="top"/>
    </xf>
    <xf numFmtId="167" fontId="11" fillId="0" borderId="0" xfId="6" applyNumberFormat="1" applyFont="1" applyFill="1" applyBorder="1" applyAlignment="1">
      <alignment horizontal="right" vertical="top"/>
    </xf>
    <xf numFmtId="4" fontId="12" fillId="0" borderId="0" xfId="7" applyNumberFormat="1" applyFont="1" applyFill="1" applyBorder="1"/>
    <xf numFmtId="43" fontId="11" fillId="0" borderId="0" xfId="0" applyNumberFormat="1" applyFont="1" applyFill="1" applyBorder="1" applyAlignment="1">
      <alignment horizontal="left" vertical="top" wrapText="1"/>
    </xf>
    <xf numFmtId="169" fontId="11" fillId="0" borderId="2" xfId="0" applyNumberFormat="1" applyFont="1" applyFill="1" applyBorder="1" applyAlignment="1">
      <alignment horizontal="right" vertical="top"/>
    </xf>
    <xf numFmtId="0" fontId="2" fillId="0" borderId="2" xfId="5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</cellXfs>
  <cellStyles count="8">
    <cellStyle name="Comma" xfId="2" builtinId="3"/>
    <cellStyle name="Normal" xfId="0" builtinId="0"/>
    <cellStyle name="Normal 2 3" xfId="7"/>
    <cellStyle name="Normal_Grants quartal" xfId="5"/>
    <cellStyle name="Normal_Transfert" xfId="3"/>
    <cellStyle name="Normal_transfert-08" xfId="4"/>
    <cellStyle name="RowLevel_1" xfId="1" builtinId="1" iLevel="0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OO133"/>
  <sheetViews>
    <sheetView tabSelected="1" topLeftCell="I3" workbookViewId="0">
      <selection activeCell="T11" sqref="T11"/>
    </sheetView>
  </sheetViews>
  <sheetFormatPr defaultRowHeight="17.25" outlineLevelRow="1" x14ac:dyDescent="0.3"/>
  <cols>
    <col min="1" max="1" width="6.42578125" style="2" customWidth="1"/>
    <col min="2" max="2" width="98.85546875" style="7" customWidth="1"/>
    <col min="3" max="3" width="23" style="7" customWidth="1"/>
    <col min="4" max="4" width="29" style="7" customWidth="1"/>
    <col min="5" max="5" width="23.85546875" style="7" customWidth="1"/>
    <col min="6" max="7" width="24.28515625" style="5" customWidth="1"/>
    <col min="8" max="8" width="22.85546875" style="5" customWidth="1"/>
    <col min="9" max="9" width="23.7109375" style="5" customWidth="1"/>
    <col min="10" max="10" width="27.85546875" style="5" customWidth="1"/>
    <col min="11" max="11" width="21.7109375" style="5" customWidth="1"/>
    <col min="12" max="12" width="23.28515625" style="5" customWidth="1"/>
    <col min="13" max="13" width="21.85546875" style="5" customWidth="1"/>
    <col min="14" max="14" width="28" style="5" customWidth="1"/>
    <col min="15" max="15" width="24.28515625" style="5" customWidth="1"/>
    <col min="16" max="16" width="29.28515625" style="5" customWidth="1"/>
    <col min="17" max="17" width="29" style="5" customWidth="1"/>
    <col min="18" max="173" width="9.140625" style="5"/>
    <col min="174" max="174" width="5.85546875" style="5" customWidth="1"/>
    <col min="175" max="175" width="135.28515625" style="5" customWidth="1"/>
    <col min="176" max="176" width="23.85546875" style="5" customWidth="1"/>
    <col min="177" max="177" width="28.85546875" style="5" bestFit="1" customWidth="1"/>
    <col min="178" max="178" width="23.85546875" style="5" customWidth="1"/>
    <col min="179" max="179" width="22" style="5" customWidth="1"/>
    <col min="180" max="180" width="22.5703125" style="5" customWidth="1"/>
    <col min="181" max="181" width="21.140625" style="5" bestFit="1" customWidth="1"/>
    <col min="182" max="182" width="22" style="5" customWidth="1"/>
    <col min="183" max="183" width="27.85546875" style="5" customWidth="1"/>
    <col min="184" max="184" width="21.7109375" style="5" customWidth="1"/>
    <col min="185" max="185" width="23.7109375" style="5" customWidth="1"/>
    <col min="186" max="186" width="21.85546875" style="5" customWidth="1"/>
    <col min="187" max="187" width="23.7109375" style="5" customWidth="1"/>
    <col min="188" max="188" width="22.42578125" style="5" bestFit="1" customWidth="1"/>
    <col min="189" max="189" width="22.28515625" style="5" bestFit="1" customWidth="1"/>
    <col min="190" max="190" width="21.85546875" style="5" customWidth="1"/>
    <col min="191" max="191" width="9.140625" style="5" customWidth="1"/>
    <col min="192" max="192" width="19.5703125" style="5" customWidth="1"/>
    <col min="193" max="429" width="9.140625" style="5"/>
    <col min="430" max="430" width="5.85546875" style="5" customWidth="1"/>
    <col min="431" max="431" width="135.28515625" style="5" customWidth="1"/>
    <col min="432" max="432" width="23.85546875" style="5" customWidth="1"/>
    <col min="433" max="433" width="28.85546875" style="5" bestFit="1" customWidth="1"/>
    <col min="434" max="434" width="23.85546875" style="5" customWidth="1"/>
    <col min="435" max="435" width="22" style="5" customWidth="1"/>
    <col min="436" max="436" width="22.5703125" style="5" customWidth="1"/>
    <col min="437" max="437" width="21.140625" style="5" bestFit="1" customWidth="1"/>
    <col min="438" max="438" width="22" style="5" customWidth="1"/>
    <col min="439" max="439" width="27.85546875" style="5" customWidth="1"/>
    <col min="440" max="440" width="21.7109375" style="5" customWidth="1"/>
    <col min="441" max="441" width="23.7109375" style="5" customWidth="1"/>
    <col min="442" max="442" width="21.85546875" style="5" customWidth="1"/>
    <col min="443" max="443" width="23.7109375" style="5" customWidth="1"/>
    <col min="444" max="444" width="22.42578125" style="5" bestFit="1" customWidth="1"/>
    <col min="445" max="445" width="22.28515625" style="5" bestFit="1" customWidth="1"/>
    <col min="446" max="446" width="21.85546875" style="5" customWidth="1"/>
    <col min="447" max="447" width="9.140625" style="5" customWidth="1"/>
    <col min="448" max="448" width="19.5703125" style="5" customWidth="1"/>
    <col min="449" max="685" width="9.140625" style="5"/>
    <col min="686" max="686" width="5.85546875" style="5" customWidth="1"/>
    <col min="687" max="687" width="135.28515625" style="5" customWidth="1"/>
    <col min="688" max="688" width="23.85546875" style="5" customWidth="1"/>
    <col min="689" max="689" width="28.85546875" style="5" bestFit="1" customWidth="1"/>
    <col min="690" max="690" width="23.85546875" style="5" customWidth="1"/>
    <col min="691" max="691" width="22" style="5" customWidth="1"/>
    <col min="692" max="692" width="22.5703125" style="5" customWidth="1"/>
    <col min="693" max="693" width="21.140625" style="5" bestFit="1" customWidth="1"/>
    <col min="694" max="694" width="22" style="5" customWidth="1"/>
    <col min="695" max="695" width="27.85546875" style="5" customWidth="1"/>
    <col min="696" max="696" width="21.7109375" style="5" customWidth="1"/>
    <col min="697" max="697" width="23.7109375" style="5" customWidth="1"/>
    <col min="698" max="698" width="21.85546875" style="5" customWidth="1"/>
    <col min="699" max="699" width="23.7109375" style="5" customWidth="1"/>
    <col min="700" max="700" width="22.42578125" style="5" bestFit="1" customWidth="1"/>
    <col min="701" max="701" width="22.28515625" style="5" bestFit="1" customWidth="1"/>
    <col min="702" max="702" width="21.85546875" style="5" customWidth="1"/>
    <col min="703" max="703" width="9.140625" style="5" customWidth="1"/>
    <col min="704" max="704" width="19.5703125" style="5" customWidth="1"/>
    <col min="705" max="941" width="9.140625" style="5"/>
    <col min="942" max="942" width="5.85546875" style="5" customWidth="1"/>
    <col min="943" max="943" width="135.28515625" style="5" customWidth="1"/>
    <col min="944" max="944" width="23.85546875" style="5" customWidth="1"/>
    <col min="945" max="945" width="28.85546875" style="5" bestFit="1" customWidth="1"/>
    <col min="946" max="946" width="23.85546875" style="5" customWidth="1"/>
    <col min="947" max="947" width="22" style="5" customWidth="1"/>
    <col min="948" max="948" width="22.5703125" style="5" customWidth="1"/>
    <col min="949" max="949" width="21.140625" style="5" bestFit="1" customWidth="1"/>
    <col min="950" max="950" width="22" style="5" customWidth="1"/>
    <col min="951" max="951" width="27.85546875" style="5" customWidth="1"/>
    <col min="952" max="952" width="21.7109375" style="5" customWidth="1"/>
    <col min="953" max="953" width="23.7109375" style="5" customWidth="1"/>
    <col min="954" max="954" width="21.85546875" style="5" customWidth="1"/>
    <col min="955" max="955" width="23.7109375" style="5" customWidth="1"/>
    <col min="956" max="956" width="22.42578125" style="5" bestFit="1" customWidth="1"/>
    <col min="957" max="957" width="22.28515625" style="5" bestFit="1" customWidth="1"/>
    <col min="958" max="958" width="21.85546875" style="5" customWidth="1"/>
    <col min="959" max="959" width="14.7109375" style="5" customWidth="1"/>
    <col min="960" max="960" width="19.5703125" style="5" customWidth="1"/>
    <col min="961" max="1197" width="9.140625" style="5"/>
    <col min="1198" max="1198" width="5.85546875" style="5" customWidth="1"/>
    <col min="1199" max="1199" width="135.28515625" style="5" customWidth="1"/>
    <col min="1200" max="1200" width="23.85546875" style="5" customWidth="1"/>
    <col min="1201" max="1201" width="28.85546875" style="5" bestFit="1" customWidth="1"/>
    <col min="1202" max="1202" width="23.85546875" style="5" customWidth="1"/>
    <col min="1203" max="1203" width="22" style="5" customWidth="1"/>
    <col min="1204" max="1204" width="22.5703125" style="5" customWidth="1"/>
    <col min="1205" max="1205" width="21.140625" style="5" bestFit="1" customWidth="1"/>
    <col min="1206" max="1206" width="22" style="5" customWidth="1"/>
    <col min="1207" max="1207" width="27.85546875" style="5" customWidth="1"/>
    <col min="1208" max="1208" width="21.7109375" style="5" customWidth="1"/>
    <col min="1209" max="1209" width="23.7109375" style="5" customWidth="1"/>
    <col min="1210" max="1210" width="21.85546875" style="5" customWidth="1"/>
    <col min="1211" max="1211" width="23.7109375" style="5" customWidth="1"/>
    <col min="1212" max="1212" width="22.42578125" style="5" bestFit="1" customWidth="1"/>
    <col min="1213" max="1213" width="22.28515625" style="5" bestFit="1" customWidth="1"/>
    <col min="1214" max="1214" width="21.85546875" style="5" customWidth="1"/>
    <col min="1215" max="1215" width="14.7109375" style="5" customWidth="1"/>
    <col min="1216" max="1216" width="19.5703125" style="5" customWidth="1"/>
    <col min="1217" max="1453" width="9.140625" style="5"/>
    <col min="1454" max="1454" width="5.85546875" style="5" customWidth="1"/>
    <col min="1455" max="1455" width="135.28515625" style="5" customWidth="1"/>
    <col min="1456" max="1456" width="23.85546875" style="5" customWidth="1"/>
    <col min="1457" max="1457" width="28.85546875" style="5" bestFit="1" customWidth="1"/>
    <col min="1458" max="1458" width="23.85546875" style="5" customWidth="1"/>
    <col min="1459" max="1459" width="22" style="5" customWidth="1"/>
    <col min="1460" max="1460" width="22.5703125" style="5" customWidth="1"/>
    <col min="1461" max="1461" width="21.140625" style="5" bestFit="1" customWidth="1"/>
    <col min="1462" max="1462" width="22" style="5" customWidth="1"/>
    <col min="1463" max="1463" width="27.85546875" style="5" customWidth="1"/>
    <col min="1464" max="1464" width="21.7109375" style="5" customWidth="1"/>
    <col min="1465" max="1465" width="23.7109375" style="5" customWidth="1"/>
    <col min="1466" max="1466" width="21.85546875" style="5" customWidth="1"/>
    <col min="1467" max="1467" width="23.7109375" style="5" customWidth="1"/>
    <col min="1468" max="1468" width="22.42578125" style="5" bestFit="1" customWidth="1"/>
    <col min="1469" max="1469" width="22.28515625" style="5" bestFit="1" customWidth="1"/>
    <col min="1470" max="1470" width="21.85546875" style="5" customWidth="1"/>
    <col min="1471" max="1471" width="14.7109375" style="5" customWidth="1"/>
    <col min="1472" max="1472" width="19.5703125" style="5" customWidth="1"/>
    <col min="1473" max="1709" width="9.140625" style="5"/>
    <col min="1710" max="1710" width="5.85546875" style="5" customWidth="1"/>
    <col min="1711" max="1711" width="135.28515625" style="5" customWidth="1"/>
    <col min="1712" max="1712" width="23.85546875" style="5" customWidth="1"/>
    <col min="1713" max="1713" width="28.85546875" style="5" bestFit="1" customWidth="1"/>
    <col min="1714" max="1714" width="23.85546875" style="5" customWidth="1"/>
    <col min="1715" max="1715" width="22" style="5" customWidth="1"/>
    <col min="1716" max="1716" width="22.5703125" style="5" customWidth="1"/>
    <col min="1717" max="1717" width="21.140625" style="5" bestFit="1" customWidth="1"/>
    <col min="1718" max="1718" width="22" style="5" customWidth="1"/>
    <col min="1719" max="1719" width="27.85546875" style="5" customWidth="1"/>
    <col min="1720" max="1720" width="21.7109375" style="5" customWidth="1"/>
    <col min="1721" max="1721" width="23.7109375" style="5" customWidth="1"/>
    <col min="1722" max="1722" width="21.85546875" style="5" customWidth="1"/>
    <col min="1723" max="1723" width="23.7109375" style="5" customWidth="1"/>
    <col min="1724" max="1724" width="22.42578125" style="5" bestFit="1" customWidth="1"/>
    <col min="1725" max="1725" width="22.28515625" style="5" bestFit="1" customWidth="1"/>
    <col min="1726" max="1726" width="21.85546875" style="5" customWidth="1"/>
    <col min="1727" max="1727" width="14.7109375" style="5" customWidth="1"/>
    <col min="1728" max="1728" width="19.5703125" style="5" customWidth="1"/>
    <col min="1729" max="1965" width="9.140625" style="5"/>
    <col min="1966" max="1966" width="5.85546875" style="5" customWidth="1"/>
    <col min="1967" max="1967" width="135.28515625" style="5" customWidth="1"/>
    <col min="1968" max="1968" width="23.85546875" style="5" customWidth="1"/>
    <col min="1969" max="1969" width="28.85546875" style="5" bestFit="1" customWidth="1"/>
    <col min="1970" max="1970" width="23.85546875" style="5" customWidth="1"/>
    <col min="1971" max="1971" width="22" style="5" customWidth="1"/>
    <col min="1972" max="1972" width="22.5703125" style="5" customWidth="1"/>
    <col min="1973" max="1973" width="21.140625" style="5" bestFit="1" customWidth="1"/>
    <col min="1974" max="1974" width="22" style="5" customWidth="1"/>
    <col min="1975" max="1975" width="27.85546875" style="5" customWidth="1"/>
    <col min="1976" max="1976" width="21.7109375" style="5" customWidth="1"/>
    <col min="1977" max="1977" width="23.7109375" style="5" customWidth="1"/>
    <col min="1978" max="1978" width="21.85546875" style="5" customWidth="1"/>
    <col min="1979" max="1979" width="23.7109375" style="5" customWidth="1"/>
    <col min="1980" max="1980" width="22.42578125" style="5" bestFit="1" customWidth="1"/>
    <col min="1981" max="1981" width="22.28515625" style="5" bestFit="1" customWidth="1"/>
    <col min="1982" max="1982" width="21.85546875" style="5" customWidth="1"/>
    <col min="1983" max="1983" width="14.7109375" style="5" customWidth="1"/>
    <col min="1984" max="1984" width="19.5703125" style="5" customWidth="1"/>
    <col min="1985" max="2221" width="9.140625" style="5"/>
    <col min="2222" max="2222" width="5.85546875" style="5" customWidth="1"/>
    <col min="2223" max="2223" width="135.28515625" style="5" customWidth="1"/>
    <col min="2224" max="2224" width="23.85546875" style="5" customWidth="1"/>
    <col min="2225" max="2225" width="28.85546875" style="5" bestFit="1" customWidth="1"/>
    <col min="2226" max="2226" width="23.85546875" style="5" customWidth="1"/>
    <col min="2227" max="2227" width="22" style="5" customWidth="1"/>
    <col min="2228" max="2228" width="22.5703125" style="5" customWidth="1"/>
    <col min="2229" max="2229" width="21.140625" style="5" bestFit="1" customWidth="1"/>
    <col min="2230" max="2230" width="22" style="5" customWidth="1"/>
    <col min="2231" max="2231" width="27.85546875" style="5" customWidth="1"/>
    <col min="2232" max="2232" width="21.7109375" style="5" customWidth="1"/>
    <col min="2233" max="2233" width="23.7109375" style="5" customWidth="1"/>
    <col min="2234" max="2234" width="21.85546875" style="5" customWidth="1"/>
    <col min="2235" max="2235" width="23.7109375" style="5" customWidth="1"/>
    <col min="2236" max="2236" width="22.42578125" style="5" bestFit="1" customWidth="1"/>
    <col min="2237" max="2237" width="22.28515625" style="5" bestFit="1" customWidth="1"/>
    <col min="2238" max="2238" width="21.85546875" style="5" customWidth="1"/>
    <col min="2239" max="2239" width="14.7109375" style="5" customWidth="1"/>
    <col min="2240" max="2240" width="19.5703125" style="5" customWidth="1"/>
    <col min="2241" max="2477" width="9.140625" style="5"/>
    <col min="2478" max="2478" width="5.85546875" style="5" customWidth="1"/>
    <col min="2479" max="2479" width="135.28515625" style="5" customWidth="1"/>
    <col min="2480" max="2480" width="23.85546875" style="5" customWidth="1"/>
    <col min="2481" max="2481" width="28.85546875" style="5" bestFit="1" customWidth="1"/>
    <col min="2482" max="2482" width="23.85546875" style="5" customWidth="1"/>
    <col min="2483" max="2483" width="22" style="5" customWidth="1"/>
    <col min="2484" max="2484" width="22.5703125" style="5" customWidth="1"/>
    <col min="2485" max="2485" width="21.140625" style="5" bestFit="1" customWidth="1"/>
    <col min="2486" max="2486" width="22" style="5" customWidth="1"/>
    <col min="2487" max="2487" width="27.85546875" style="5" customWidth="1"/>
    <col min="2488" max="2488" width="21.7109375" style="5" customWidth="1"/>
    <col min="2489" max="2489" width="23.7109375" style="5" customWidth="1"/>
    <col min="2490" max="2490" width="21.85546875" style="5" customWidth="1"/>
    <col min="2491" max="2491" width="23.7109375" style="5" customWidth="1"/>
    <col min="2492" max="2492" width="22.42578125" style="5" bestFit="1" customWidth="1"/>
    <col min="2493" max="2493" width="22.28515625" style="5" bestFit="1" customWidth="1"/>
    <col min="2494" max="2494" width="21.85546875" style="5" customWidth="1"/>
    <col min="2495" max="2495" width="14.7109375" style="5" customWidth="1"/>
    <col min="2496" max="2496" width="19.5703125" style="5" customWidth="1"/>
    <col min="2497" max="2733" width="9.140625" style="5"/>
    <col min="2734" max="2734" width="5.85546875" style="5" customWidth="1"/>
    <col min="2735" max="2735" width="135.28515625" style="5" customWidth="1"/>
    <col min="2736" max="2736" width="23.85546875" style="5" customWidth="1"/>
    <col min="2737" max="2737" width="28.85546875" style="5" bestFit="1" customWidth="1"/>
    <col min="2738" max="2738" width="23.85546875" style="5" customWidth="1"/>
    <col min="2739" max="2739" width="22" style="5" customWidth="1"/>
    <col min="2740" max="2740" width="22.5703125" style="5" customWidth="1"/>
    <col min="2741" max="2741" width="21.140625" style="5" bestFit="1" customWidth="1"/>
    <col min="2742" max="2742" width="22" style="5" customWidth="1"/>
    <col min="2743" max="2743" width="27.85546875" style="5" customWidth="1"/>
    <col min="2744" max="2744" width="21.7109375" style="5" customWidth="1"/>
    <col min="2745" max="2745" width="23.7109375" style="5" customWidth="1"/>
    <col min="2746" max="2746" width="21.85546875" style="5" customWidth="1"/>
    <col min="2747" max="2747" width="23.7109375" style="5" customWidth="1"/>
    <col min="2748" max="2748" width="22.42578125" style="5" bestFit="1" customWidth="1"/>
    <col min="2749" max="2749" width="22.28515625" style="5" bestFit="1" customWidth="1"/>
    <col min="2750" max="2750" width="21.85546875" style="5" customWidth="1"/>
    <col min="2751" max="2751" width="14.7109375" style="5" customWidth="1"/>
    <col min="2752" max="2752" width="19.5703125" style="5" customWidth="1"/>
    <col min="2753" max="2989" width="9.140625" style="5"/>
    <col min="2990" max="2990" width="5.85546875" style="5" customWidth="1"/>
    <col min="2991" max="2991" width="135.28515625" style="5" customWidth="1"/>
    <col min="2992" max="2992" width="23.85546875" style="5" customWidth="1"/>
    <col min="2993" max="2993" width="28.85546875" style="5" bestFit="1" customWidth="1"/>
    <col min="2994" max="2994" width="23.85546875" style="5" customWidth="1"/>
    <col min="2995" max="2995" width="22" style="5" customWidth="1"/>
    <col min="2996" max="2996" width="22.5703125" style="5" customWidth="1"/>
    <col min="2997" max="2997" width="21.140625" style="5" bestFit="1" customWidth="1"/>
    <col min="2998" max="2998" width="22" style="5" customWidth="1"/>
    <col min="2999" max="2999" width="27.85546875" style="5" customWidth="1"/>
    <col min="3000" max="3000" width="21.7109375" style="5" customWidth="1"/>
    <col min="3001" max="3001" width="23.7109375" style="5" customWidth="1"/>
    <col min="3002" max="3002" width="21.85546875" style="5" customWidth="1"/>
    <col min="3003" max="3003" width="23.7109375" style="5" customWidth="1"/>
    <col min="3004" max="3004" width="22.42578125" style="5" bestFit="1" customWidth="1"/>
    <col min="3005" max="3005" width="22.28515625" style="5" bestFit="1" customWidth="1"/>
    <col min="3006" max="3006" width="21.85546875" style="5" customWidth="1"/>
    <col min="3007" max="3007" width="14.7109375" style="5" customWidth="1"/>
    <col min="3008" max="3008" width="19.5703125" style="5" customWidth="1"/>
    <col min="3009" max="3245" width="9.140625" style="5"/>
    <col min="3246" max="3246" width="5.85546875" style="5" customWidth="1"/>
    <col min="3247" max="3247" width="135.28515625" style="5" customWidth="1"/>
    <col min="3248" max="3248" width="23.85546875" style="5" customWidth="1"/>
    <col min="3249" max="3249" width="28.85546875" style="5" bestFit="1" customWidth="1"/>
    <col min="3250" max="3250" width="23.85546875" style="5" customWidth="1"/>
    <col min="3251" max="3251" width="22" style="5" customWidth="1"/>
    <col min="3252" max="3252" width="22.5703125" style="5" customWidth="1"/>
    <col min="3253" max="3253" width="21.140625" style="5" bestFit="1" customWidth="1"/>
    <col min="3254" max="3254" width="22" style="5" customWidth="1"/>
    <col min="3255" max="3255" width="27.85546875" style="5" customWidth="1"/>
    <col min="3256" max="3256" width="21.7109375" style="5" customWidth="1"/>
    <col min="3257" max="3257" width="23.7109375" style="5" customWidth="1"/>
    <col min="3258" max="3258" width="21.85546875" style="5" customWidth="1"/>
    <col min="3259" max="3259" width="23.7109375" style="5" customWidth="1"/>
    <col min="3260" max="3260" width="22.42578125" style="5" bestFit="1" customWidth="1"/>
    <col min="3261" max="3261" width="22.28515625" style="5" bestFit="1" customWidth="1"/>
    <col min="3262" max="3262" width="21.85546875" style="5" customWidth="1"/>
    <col min="3263" max="3263" width="14.7109375" style="5" customWidth="1"/>
    <col min="3264" max="3264" width="19.5703125" style="5" customWidth="1"/>
    <col min="3265" max="3501" width="9.140625" style="5"/>
    <col min="3502" max="3502" width="5.85546875" style="5" customWidth="1"/>
    <col min="3503" max="3503" width="135.28515625" style="5" customWidth="1"/>
    <col min="3504" max="3504" width="23.85546875" style="5" customWidth="1"/>
    <col min="3505" max="3505" width="28.85546875" style="5" bestFit="1" customWidth="1"/>
    <col min="3506" max="3506" width="23.85546875" style="5" customWidth="1"/>
    <col min="3507" max="3507" width="22" style="5" customWidth="1"/>
    <col min="3508" max="3508" width="22.5703125" style="5" customWidth="1"/>
    <col min="3509" max="3509" width="21.140625" style="5" bestFit="1" customWidth="1"/>
    <col min="3510" max="3510" width="22" style="5" customWidth="1"/>
    <col min="3511" max="3511" width="27.85546875" style="5" customWidth="1"/>
    <col min="3512" max="3512" width="21.7109375" style="5" customWidth="1"/>
    <col min="3513" max="3513" width="23.7109375" style="5" customWidth="1"/>
    <col min="3514" max="3514" width="21.85546875" style="5" customWidth="1"/>
    <col min="3515" max="3515" width="23.7109375" style="5" customWidth="1"/>
    <col min="3516" max="3516" width="22.42578125" style="5" bestFit="1" customWidth="1"/>
    <col min="3517" max="3517" width="22.28515625" style="5" bestFit="1" customWidth="1"/>
    <col min="3518" max="3518" width="21.85546875" style="5" customWidth="1"/>
    <col min="3519" max="3519" width="14.7109375" style="5" customWidth="1"/>
    <col min="3520" max="3520" width="19.5703125" style="5" customWidth="1"/>
    <col min="3521" max="3757" width="9.140625" style="5"/>
    <col min="3758" max="3758" width="5.85546875" style="5" customWidth="1"/>
    <col min="3759" max="3759" width="135.28515625" style="5" customWidth="1"/>
    <col min="3760" max="3760" width="23.85546875" style="5" customWidth="1"/>
    <col min="3761" max="3761" width="28.85546875" style="5" bestFit="1" customWidth="1"/>
    <col min="3762" max="3762" width="23.85546875" style="5" customWidth="1"/>
    <col min="3763" max="3763" width="22" style="5" customWidth="1"/>
    <col min="3764" max="3764" width="22.5703125" style="5" customWidth="1"/>
    <col min="3765" max="3765" width="21.140625" style="5" bestFit="1" customWidth="1"/>
    <col min="3766" max="3766" width="22" style="5" customWidth="1"/>
    <col min="3767" max="3767" width="27.85546875" style="5" customWidth="1"/>
    <col min="3768" max="3768" width="21.7109375" style="5" customWidth="1"/>
    <col min="3769" max="3769" width="23.7109375" style="5" customWidth="1"/>
    <col min="3770" max="3770" width="21.85546875" style="5" customWidth="1"/>
    <col min="3771" max="3771" width="23.7109375" style="5" customWidth="1"/>
    <col min="3772" max="3772" width="22.42578125" style="5" bestFit="1" customWidth="1"/>
    <col min="3773" max="3773" width="22.28515625" style="5" bestFit="1" customWidth="1"/>
    <col min="3774" max="3774" width="21.85546875" style="5" customWidth="1"/>
    <col min="3775" max="3775" width="14.7109375" style="5" customWidth="1"/>
    <col min="3776" max="3776" width="19.5703125" style="5" customWidth="1"/>
    <col min="3777" max="4013" width="9.140625" style="5"/>
    <col min="4014" max="4014" width="5.85546875" style="5" customWidth="1"/>
    <col min="4015" max="4015" width="135.28515625" style="5" customWidth="1"/>
    <col min="4016" max="4016" width="23.85546875" style="5" customWidth="1"/>
    <col min="4017" max="4017" width="28.85546875" style="5" bestFit="1" customWidth="1"/>
    <col min="4018" max="4018" width="23.85546875" style="5" customWidth="1"/>
    <col min="4019" max="4019" width="22" style="5" customWidth="1"/>
    <col min="4020" max="4020" width="22.5703125" style="5" customWidth="1"/>
    <col min="4021" max="4021" width="21.140625" style="5" bestFit="1" customWidth="1"/>
    <col min="4022" max="4022" width="22" style="5" customWidth="1"/>
    <col min="4023" max="4023" width="27.85546875" style="5" customWidth="1"/>
    <col min="4024" max="4024" width="21.7109375" style="5" customWidth="1"/>
    <col min="4025" max="4025" width="23.7109375" style="5" customWidth="1"/>
    <col min="4026" max="4026" width="21.85546875" style="5" customWidth="1"/>
    <col min="4027" max="4027" width="23.7109375" style="5" customWidth="1"/>
    <col min="4028" max="4028" width="22.42578125" style="5" bestFit="1" customWidth="1"/>
    <col min="4029" max="4029" width="22.28515625" style="5" bestFit="1" customWidth="1"/>
    <col min="4030" max="4030" width="21.85546875" style="5" customWidth="1"/>
    <col min="4031" max="4031" width="14.7109375" style="5" customWidth="1"/>
    <col min="4032" max="4032" width="19.5703125" style="5" customWidth="1"/>
    <col min="4033" max="4269" width="9.140625" style="5"/>
    <col min="4270" max="4270" width="5.85546875" style="5" customWidth="1"/>
    <col min="4271" max="4271" width="135.28515625" style="5" customWidth="1"/>
    <col min="4272" max="4272" width="23.85546875" style="5" customWidth="1"/>
    <col min="4273" max="4273" width="28.85546875" style="5" bestFit="1" customWidth="1"/>
    <col min="4274" max="4274" width="23.85546875" style="5" customWidth="1"/>
    <col min="4275" max="4275" width="22" style="5" customWidth="1"/>
    <col min="4276" max="4276" width="22.5703125" style="5" customWidth="1"/>
    <col min="4277" max="4277" width="21.140625" style="5" bestFit="1" customWidth="1"/>
    <col min="4278" max="4278" width="22" style="5" customWidth="1"/>
    <col min="4279" max="4279" width="27.85546875" style="5" customWidth="1"/>
    <col min="4280" max="4280" width="21.7109375" style="5" customWidth="1"/>
    <col min="4281" max="4281" width="23.7109375" style="5" customWidth="1"/>
    <col min="4282" max="4282" width="21.85546875" style="5" customWidth="1"/>
    <col min="4283" max="4283" width="23.7109375" style="5" customWidth="1"/>
    <col min="4284" max="4284" width="22.42578125" style="5" bestFit="1" customWidth="1"/>
    <col min="4285" max="4285" width="22.28515625" style="5" bestFit="1" customWidth="1"/>
    <col min="4286" max="4286" width="21.85546875" style="5" customWidth="1"/>
    <col min="4287" max="4287" width="14.7109375" style="5" customWidth="1"/>
    <col min="4288" max="4288" width="19.5703125" style="5" customWidth="1"/>
    <col min="4289" max="4525" width="9.140625" style="5"/>
    <col min="4526" max="4526" width="5.85546875" style="5" customWidth="1"/>
    <col min="4527" max="4527" width="135.28515625" style="5" customWidth="1"/>
    <col min="4528" max="4528" width="23.85546875" style="5" customWidth="1"/>
    <col min="4529" max="4529" width="28.85546875" style="5" bestFit="1" customWidth="1"/>
    <col min="4530" max="4530" width="23.85546875" style="5" customWidth="1"/>
    <col min="4531" max="4531" width="22" style="5" customWidth="1"/>
    <col min="4532" max="4532" width="22.5703125" style="5" customWidth="1"/>
    <col min="4533" max="4533" width="21.140625" style="5" bestFit="1" customWidth="1"/>
    <col min="4534" max="4534" width="22" style="5" customWidth="1"/>
    <col min="4535" max="4535" width="27.85546875" style="5" customWidth="1"/>
    <col min="4536" max="4536" width="21.7109375" style="5" customWidth="1"/>
    <col min="4537" max="4537" width="23.7109375" style="5" customWidth="1"/>
    <col min="4538" max="4538" width="21.85546875" style="5" customWidth="1"/>
    <col min="4539" max="4539" width="23.7109375" style="5" customWidth="1"/>
    <col min="4540" max="4540" width="22.42578125" style="5" bestFit="1" customWidth="1"/>
    <col min="4541" max="4541" width="22.28515625" style="5" bestFit="1" customWidth="1"/>
    <col min="4542" max="4542" width="21.85546875" style="5" customWidth="1"/>
    <col min="4543" max="4543" width="14.7109375" style="5" customWidth="1"/>
    <col min="4544" max="4544" width="19.5703125" style="5" customWidth="1"/>
    <col min="4545" max="4781" width="9.140625" style="5"/>
    <col min="4782" max="4782" width="5.85546875" style="5" customWidth="1"/>
    <col min="4783" max="4783" width="135.28515625" style="5" customWidth="1"/>
    <col min="4784" max="4784" width="23.85546875" style="5" customWidth="1"/>
    <col min="4785" max="4785" width="28.85546875" style="5" bestFit="1" customWidth="1"/>
    <col min="4786" max="4786" width="23.85546875" style="5" customWidth="1"/>
    <col min="4787" max="4787" width="22" style="5" customWidth="1"/>
    <col min="4788" max="4788" width="22.5703125" style="5" customWidth="1"/>
    <col min="4789" max="4789" width="21.140625" style="5" bestFit="1" customWidth="1"/>
    <col min="4790" max="4790" width="22" style="5" customWidth="1"/>
    <col min="4791" max="4791" width="27.85546875" style="5" customWidth="1"/>
    <col min="4792" max="4792" width="21.7109375" style="5" customWidth="1"/>
    <col min="4793" max="4793" width="23.7109375" style="5" customWidth="1"/>
    <col min="4794" max="4794" width="21.85546875" style="5" customWidth="1"/>
    <col min="4795" max="4795" width="23.7109375" style="5" customWidth="1"/>
    <col min="4796" max="4796" width="22.42578125" style="5" bestFit="1" customWidth="1"/>
    <col min="4797" max="4797" width="22.28515625" style="5" bestFit="1" customWidth="1"/>
    <col min="4798" max="4798" width="21.85546875" style="5" customWidth="1"/>
    <col min="4799" max="4799" width="14.7109375" style="5" customWidth="1"/>
    <col min="4800" max="4800" width="19.5703125" style="5" customWidth="1"/>
    <col min="4801" max="5037" width="9.140625" style="5"/>
    <col min="5038" max="5038" width="5.85546875" style="5" customWidth="1"/>
    <col min="5039" max="5039" width="135.28515625" style="5" customWidth="1"/>
    <col min="5040" max="5040" width="23.85546875" style="5" customWidth="1"/>
    <col min="5041" max="5041" width="28.85546875" style="5" bestFit="1" customWidth="1"/>
    <col min="5042" max="5042" width="23.85546875" style="5" customWidth="1"/>
    <col min="5043" max="5043" width="22" style="5" customWidth="1"/>
    <col min="5044" max="5044" width="22.5703125" style="5" customWidth="1"/>
    <col min="5045" max="5045" width="21.140625" style="5" bestFit="1" customWidth="1"/>
    <col min="5046" max="5046" width="22" style="5" customWidth="1"/>
    <col min="5047" max="5047" width="27.85546875" style="5" customWidth="1"/>
    <col min="5048" max="5048" width="21.7109375" style="5" customWidth="1"/>
    <col min="5049" max="5049" width="23.7109375" style="5" customWidth="1"/>
    <col min="5050" max="5050" width="21.85546875" style="5" customWidth="1"/>
    <col min="5051" max="5051" width="23.7109375" style="5" customWidth="1"/>
    <col min="5052" max="5052" width="22.42578125" style="5" bestFit="1" customWidth="1"/>
    <col min="5053" max="5053" width="22.28515625" style="5" bestFit="1" customWidth="1"/>
    <col min="5054" max="5054" width="21.85546875" style="5" customWidth="1"/>
    <col min="5055" max="5055" width="14.7109375" style="5" customWidth="1"/>
    <col min="5056" max="5056" width="19.5703125" style="5" customWidth="1"/>
    <col min="5057" max="5293" width="9.140625" style="5"/>
    <col min="5294" max="5294" width="5.85546875" style="5" customWidth="1"/>
    <col min="5295" max="5295" width="135.28515625" style="5" customWidth="1"/>
    <col min="5296" max="5296" width="23.85546875" style="5" customWidth="1"/>
    <col min="5297" max="5297" width="28.85546875" style="5" bestFit="1" customWidth="1"/>
    <col min="5298" max="5298" width="23.85546875" style="5" customWidth="1"/>
    <col min="5299" max="5299" width="22" style="5" customWidth="1"/>
    <col min="5300" max="5300" width="22.5703125" style="5" customWidth="1"/>
    <col min="5301" max="5301" width="21.140625" style="5" bestFit="1" customWidth="1"/>
    <col min="5302" max="5302" width="22" style="5" customWidth="1"/>
    <col min="5303" max="5303" width="27.85546875" style="5" customWidth="1"/>
    <col min="5304" max="5304" width="21.7109375" style="5" customWidth="1"/>
    <col min="5305" max="5305" width="23.7109375" style="5" customWidth="1"/>
    <col min="5306" max="5306" width="21.85546875" style="5" customWidth="1"/>
    <col min="5307" max="5307" width="23.7109375" style="5" customWidth="1"/>
    <col min="5308" max="5308" width="22.42578125" style="5" bestFit="1" customWidth="1"/>
    <col min="5309" max="5309" width="22.28515625" style="5" bestFit="1" customWidth="1"/>
    <col min="5310" max="5310" width="21.85546875" style="5" customWidth="1"/>
    <col min="5311" max="5311" width="14.7109375" style="5" customWidth="1"/>
    <col min="5312" max="5312" width="19.5703125" style="5" customWidth="1"/>
    <col min="5313" max="5549" width="9.140625" style="5"/>
    <col min="5550" max="5550" width="5.85546875" style="5" customWidth="1"/>
    <col min="5551" max="5551" width="135.28515625" style="5" customWidth="1"/>
    <col min="5552" max="5552" width="23.85546875" style="5" customWidth="1"/>
    <col min="5553" max="5553" width="28.85546875" style="5" bestFit="1" customWidth="1"/>
    <col min="5554" max="5554" width="23.85546875" style="5" customWidth="1"/>
    <col min="5555" max="5555" width="22" style="5" customWidth="1"/>
    <col min="5556" max="5556" width="22.5703125" style="5" customWidth="1"/>
    <col min="5557" max="5557" width="21.140625" style="5" bestFit="1" customWidth="1"/>
    <col min="5558" max="5558" width="22" style="5" customWidth="1"/>
    <col min="5559" max="5559" width="27.85546875" style="5" customWidth="1"/>
    <col min="5560" max="5560" width="21.7109375" style="5" customWidth="1"/>
    <col min="5561" max="5561" width="23.7109375" style="5" customWidth="1"/>
    <col min="5562" max="5562" width="21.85546875" style="5" customWidth="1"/>
    <col min="5563" max="5563" width="23.7109375" style="5" customWidth="1"/>
    <col min="5564" max="5564" width="22.42578125" style="5" bestFit="1" customWidth="1"/>
    <col min="5565" max="5565" width="22.28515625" style="5" bestFit="1" customWidth="1"/>
    <col min="5566" max="5566" width="21.85546875" style="5" customWidth="1"/>
    <col min="5567" max="5567" width="14.7109375" style="5" customWidth="1"/>
    <col min="5568" max="5568" width="19.5703125" style="5" customWidth="1"/>
    <col min="5569" max="5805" width="9.140625" style="5"/>
    <col min="5806" max="5806" width="5.85546875" style="5" customWidth="1"/>
    <col min="5807" max="5807" width="135.28515625" style="5" customWidth="1"/>
    <col min="5808" max="5808" width="23.85546875" style="5" customWidth="1"/>
    <col min="5809" max="5809" width="28.85546875" style="5" bestFit="1" customWidth="1"/>
    <col min="5810" max="5810" width="23.85546875" style="5" customWidth="1"/>
    <col min="5811" max="5811" width="22" style="5" customWidth="1"/>
    <col min="5812" max="5812" width="22.5703125" style="5" customWidth="1"/>
    <col min="5813" max="5813" width="21.140625" style="5" bestFit="1" customWidth="1"/>
    <col min="5814" max="5814" width="22" style="5" customWidth="1"/>
    <col min="5815" max="5815" width="27.85546875" style="5" customWidth="1"/>
    <col min="5816" max="5816" width="21.7109375" style="5" customWidth="1"/>
    <col min="5817" max="5817" width="23.7109375" style="5" customWidth="1"/>
    <col min="5818" max="5818" width="21.85546875" style="5" customWidth="1"/>
    <col min="5819" max="5819" width="23.7109375" style="5" customWidth="1"/>
    <col min="5820" max="5820" width="22.42578125" style="5" bestFit="1" customWidth="1"/>
    <col min="5821" max="5821" width="22.28515625" style="5" bestFit="1" customWidth="1"/>
    <col min="5822" max="5822" width="21.85546875" style="5" customWidth="1"/>
    <col min="5823" max="5823" width="14.7109375" style="5" customWidth="1"/>
    <col min="5824" max="5824" width="19.5703125" style="5" customWidth="1"/>
    <col min="5825" max="6061" width="9.140625" style="5"/>
    <col min="6062" max="6062" width="5.85546875" style="5" customWidth="1"/>
    <col min="6063" max="6063" width="135.28515625" style="5" customWidth="1"/>
    <col min="6064" max="6064" width="23.85546875" style="5" customWidth="1"/>
    <col min="6065" max="6065" width="28.85546875" style="5" bestFit="1" customWidth="1"/>
    <col min="6066" max="6066" width="23.85546875" style="5" customWidth="1"/>
    <col min="6067" max="6067" width="22" style="5" customWidth="1"/>
    <col min="6068" max="6068" width="22.5703125" style="5" customWidth="1"/>
    <col min="6069" max="6069" width="21.140625" style="5" bestFit="1" customWidth="1"/>
    <col min="6070" max="6070" width="22" style="5" customWidth="1"/>
    <col min="6071" max="6071" width="27.85546875" style="5" customWidth="1"/>
    <col min="6072" max="6072" width="21.7109375" style="5" customWidth="1"/>
    <col min="6073" max="6073" width="23.7109375" style="5" customWidth="1"/>
    <col min="6074" max="6074" width="21.85546875" style="5" customWidth="1"/>
    <col min="6075" max="6075" width="23.7109375" style="5" customWidth="1"/>
    <col min="6076" max="6076" width="22.42578125" style="5" bestFit="1" customWidth="1"/>
    <col min="6077" max="6077" width="22.28515625" style="5" bestFit="1" customWidth="1"/>
    <col min="6078" max="6078" width="21.85546875" style="5" customWidth="1"/>
    <col min="6079" max="6079" width="14.7109375" style="5" customWidth="1"/>
    <col min="6080" max="6080" width="19.5703125" style="5" customWidth="1"/>
    <col min="6081" max="6317" width="9.140625" style="5"/>
    <col min="6318" max="6318" width="5.85546875" style="5" customWidth="1"/>
    <col min="6319" max="6319" width="135.28515625" style="5" customWidth="1"/>
    <col min="6320" max="6320" width="23.85546875" style="5" customWidth="1"/>
    <col min="6321" max="6321" width="28.85546875" style="5" bestFit="1" customWidth="1"/>
    <col min="6322" max="6322" width="23.85546875" style="5" customWidth="1"/>
    <col min="6323" max="6323" width="22" style="5" customWidth="1"/>
    <col min="6324" max="6324" width="22.5703125" style="5" customWidth="1"/>
    <col min="6325" max="6325" width="21.140625" style="5" bestFit="1" customWidth="1"/>
    <col min="6326" max="6326" width="22" style="5" customWidth="1"/>
    <col min="6327" max="6327" width="27.85546875" style="5" customWidth="1"/>
    <col min="6328" max="6328" width="21.7109375" style="5" customWidth="1"/>
    <col min="6329" max="6329" width="23.7109375" style="5" customWidth="1"/>
    <col min="6330" max="6330" width="21.85546875" style="5" customWidth="1"/>
    <col min="6331" max="6331" width="23.7109375" style="5" customWidth="1"/>
    <col min="6332" max="6332" width="22.42578125" style="5" bestFit="1" customWidth="1"/>
    <col min="6333" max="6333" width="22.28515625" style="5" bestFit="1" customWidth="1"/>
    <col min="6334" max="6334" width="21.85546875" style="5" customWidth="1"/>
    <col min="6335" max="6335" width="14.7109375" style="5" customWidth="1"/>
    <col min="6336" max="6336" width="19.5703125" style="5" customWidth="1"/>
    <col min="6337" max="6573" width="9.140625" style="5"/>
    <col min="6574" max="6574" width="5.85546875" style="5" customWidth="1"/>
    <col min="6575" max="6575" width="135.28515625" style="5" customWidth="1"/>
    <col min="6576" max="6576" width="23.85546875" style="5" customWidth="1"/>
    <col min="6577" max="6577" width="28.85546875" style="5" bestFit="1" customWidth="1"/>
    <col min="6578" max="6578" width="23.85546875" style="5" customWidth="1"/>
    <col min="6579" max="6579" width="22" style="5" customWidth="1"/>
    <col min="6580" max="6580" width="22.5703125" style="5" customWidth="1"/>
    <col min="6581" max="6581" width="21.140625" style="5" bestFit="1" customWidth="1"/>
    <col min="6582" max="6582" width="22" style="5" customWidth="1"/>
    <col min="6583" max="6583" width="27.85546875" style="5" customWidth="1"/>
    <col min="6584" max="6584" width="21.7109375" style="5" customWidth="1"/>
    <col min="6585" max="6585" width="23.7109375" style="5" customWidth="1"/>
    <col min="6586" max="6586" width="21.85546875" style="5" customWidth="1"/>
    <col min="6587" max="6587" width="23.7109375" style="5" customWidth="1"/>
    <col min="6588" max="6588" width="22.42578125" style="5" bestFit="1" customWidth="1"/>
    <col min="6589" max="6589" width="22.28515625" style="5" bestFit="1" customWidth="1"/>
    <col min="6590" max="6590" width="21.85546875" style="5" customWidth="1"/>
    <col min="6591" max="6591" width="14.7109375" style="5" customWidth="1"/>
    <col min="6592" max="6592" width="19.5703125" style="5" customWidth="1"/>
    <col min="6593" max="6829" width="9.140625" style="5"/>
    <col min="6830" max="6830" width="5.85546875" style="5" customWidth="1"/>
    <col min="6831" max="6831" width="135.28515625" style="5" customWidth="1"/>
    <col min="6832" max="6832" width="23.85546875" style="5" customWidth="1"/>
    <col min="6833" max="6833" width="28.85546875" style="5" bestFit="1" customWidth="1"/>
    <col min="6834" max="6834" width="23.85546875" style="5" customWidth="1"/>
    <col min="6835" max="6835" width="22" style="5" customWidth="1"/>
    <col min="6836" max="6836" width="22.5703125" style="5" customWidth="1"/>
    <col min="6837" max="6837" width="21.140625" style="5" bestFit="1" customWidth="1"/>
    <col min="6838" max="6838" width="22" style="5" customWidth="1"/>
    <col min="6839" max="6839" width="27.85546875" style="5" customWidth="1"/>
    <col min="6840" max="6840" width="21.7109375" style="5" customWidth="1"/>
    <col min="6841" max="6841" width="23.7109375" style="5" customWidth="1"/>
    <col min="6842" max="6842" width="21.85546875" style="5" customWidth="1"/>
    <col min="6843" max="6843" width="23.7109375" style="5" customWidth="1"/>
    <col min="6844" max="6844" width="22.42578125" style="5" bestFit="1" customWidth="1"/>
    <col min="6845" max="6845" width="22.28515625" style="5" bestFit="1" customWidth="1"/>
    <col min="6846" max="6846" width="21.85546875" style="5" customWidth="1"/>
    <col min="6847" max="6847" width="14.7109375" style="5" customWidth="1"/>
    <col min="6848" max="6848" width="19.5703125" style="5" customWidth="1"/>
    <col min="6849" max="7085" width="9.140625" style="5"/>
    <col min="7086" max="7086" width="5.85546875" style="5" customWidth="1"/>
    <col min="7087" max="7087" width="135.28515625" style="5" customWidth="1"/>
    <col min="7088" max="7088" width="23.85546875" style="5" customWidth="1"/>
    <col min="7089" max="7089" width="28.85546875" style="5" bestFit="1" customWidth="1"/>
    <col min="7090" max="7090" width="23.85546875" style="5" customWidth="1"/>
    <col min="7091" max="7091" width="22" style="5" customWidth="1"/>
    <col min="7092" max="7092" width="22.5703125" style="5" customWidth="1"/>
    <col min="7093" max="7093" width="21.140625" style="5" bestFit="1" customWidth="1"/>
    <col min="7094" max="7094" width="22" style="5" customWidth="1"/>
    <col min="7095" max="7095" width="27.85546875" style="5" customWidth="1"/>
    <col min="7096" max="7096" width="21.7109375" style="5" customWidth="1"/>
    <col min="7097" max="7097" width="23.7109375" style="5" customWidth="1"/>
    <col min="7098" max="7098" width="21.85546875" style="5" customWidth="1"/>
    <col min="7099" max="7099" width="23.7109375" style="5" customWidth="1"/>
    <col min="7100" max="7100" width="22.42578125" style="5" bestFit="1" customWidth="1"/>
    <col min="7101" max="7101" width="22.28515625" style="5" bestFit="1" customWidth="1"/>
    <col min="7102" max="7102" width="21.85546875" style="5" customWidth="1"/>
    <col min="7103" max="7103" width="14.7109375" style="5" customWidth="1"/>
    <col min="7104" max="7104" width="19.5703125" style="5" customWidth="1"/>
    <col min="7105" max="7341" width="9.140625" style="5"/>
    <col min="7342" max="7342" width="5.85546875" style="5" customWidth="1"/>
    <col min="7343" max="7343" width="135.28515625" style="5" customWidth="1"/>
    <col min="7344" max="7344" width="23.85546875" style="5" customWidth="1"/>
    <col min="7345" max="7345" width="28.85546875" style="5" bestFit="1" customWidth="1"/>
    <col min="7346" max="7346" width="23.85546875" style="5" customWidth="1"/>
    <col min="7347" max="7347" width="22" style="5" customWidth="1"/>
    <col min="7348" max="7348" width="22.5703125" style="5" customWidth="1"/>
    <col min="7349" max="7349" width="21.140625" style="5" bestFit="1" customWidth="1"/>
    <col min="7350" max="7350" width="22" style="5" customWidth="1"/>
    <col min="7351" max="7351" width="27.85546875" style="5" customWidth="1"/>
    <col min="7352" max="7352" width="21.7109375" style="5" customWidth="1"/>
    <col min="7353" max="7353" width="23.7109375" style="5" customWidth="1"/>
    <col min="7354" max="7354" width="21.85546875" style="5" customWidth="1"/>
    <col min="7355" max="7355" width="23.7109375" style="5" customWidth="1"/>
    <col min="7356" max="7356" width="22.42578125" style="5" bestFit="1" customWidth="1"/>
    <col min="7357" max="7357" width="22.28515625" style="5" bestFit="1" customWidth="1"/>
    <col min="7358" max="7358" width="21.85546875" style="5" customWidth="1"/>
    <col min="7359" max="7359" width="14.7109375" style="5" customWidth="1"/>
    <col min="7360" max="7360" width="19.5703125" style="5" customWidth="1"/>
    <col min="7361" max="7597" width="9.140625" style="5"/>
    <col min="7598" max="7598" width="5.85546875" style="5" customWidth="1"/>
    <col min="7599" max="7599" width="135.28515625" style="5" customWidth="1"/>
    <col min="7600" max="7600" width="23.85546875" style="5" customWidth="1"/>
    <col min="7601" max="7601" width="28.85546875" style="5" bestFit="1" customWidth="1"/>
    <col min="7602" max="7602" width="23.85546875" style="5" customWidth="1"/>
    <col min="7603" max="7603" width="22" style="5" customWidth="1"/>
    <col min="7604" max="7604" width="22.5703125" style="5" customWidth="1"/>
    <col min="7605" max="7605" width="21.140625" style="5" bestFit="1" customWidth="1"/>
    <col min="7606" max="7606" width="22" style="5" customWidth="1"/>
    <col min="7607" max="7607" width="27.85546875" style="5" customWidth="1"/>
    <col min="7608" max="7608" width="21.7109375" style="5" customWidth="1"/>
    <col min="7609" max="7609" width="23.7109375" style="5" customWidth="1"/>
    <col min="7610" max="7610" width="21.85546875" style="5" customWidth="1"/>
    <col min="7611" max="7611" width="23.7109375" style="5" customWidth="1"/>
    <col min="7612" max="7612" width="22.42578125" style="5" bestFit="1" customWidth="1"/>
    <col min="7613" max="7613" width="22.28515625" style="5" bestFit="1" customWidth="1"/>
    <col min="7614" max="7614" width="21.85546875" style="5" customWidth="1"/>
    <col min="7615" max="7615" width="14.7109375" style="5" customWidth="1"/>
    <col min="7616" max="7616" width="19.5703125" style="5" customWidth="1"/>
    <col min="7617" max="7853" width="9.140625" style="5"/>
    <col min="7854" max="7854" width="5.85546875" style="5" customWidth="1"/>
    <col min="7855" max="7855" width="135.28515625" style="5" customWidth="1"/>
    <col min="7856" max="7856" width="23.85546875" style="5" customWidth="1"/>
    <col min="7857" max="7857" width="28.85546875" style="5" bestFit="1" customWidth="1"/>
    <col min="7858" max="7858" width="23.85546875" style="5" customWidth="1"/>
    <col min="7859" max="7859" width="22" style="5" customWidth="1"/>
    <col min="7860" max="7860" width="22.5703125" style="5" customWidth="1"/>
    <col min="7861" max="7861" width="21.140625" style="5" bestFit="1" customWidth="1"/>
    <col min="7862" max="7862" width="22" style="5" customWidth="1"/>
    <col min="7863" max="7863" width="27.85546875" style="5" customWidth="1"/>
    <col min="7864" max="7864" width="21.7109375" style="5" customWidth="1"/>
    <col min="7865" max="7865" width="23.7109375" style="5" customWidth="1"/>
    <col min="7866" max="7866" width="21.85546875" style="5" customWidth="1"/>
    <col min="7867" max="7867" width="23.7109375" style="5" customWidth="1"/>
    <col min="7868" max="7868" width="22.42578125" style="5" bestFit="1" customWidth="1"/>
    <col min="7869" max="7869" width="22.28515625" style="5" bestFit="1" customWidth="1"/>
    <col min="7870" max="7870" width="21.85546875" style="5" customWidth="1"/>
    <col min="7871" max="7871" width="14.7109375" style="5" customWidth="1"/>
    <col min="7872" max="7872" width="19.5703125" style="5" customWidth="1"/>
    <col min="7873" max="8109" width="9.140625" style="5"/>
    <col min="8110" max="8110" width="5.85546875" style="5" customWidth="1"/>
    <col min="8111" max="8111" width="135.28515625" style="5" customWidth="1"/>
    <col min="8112" max="8112" width="23.85546875" style="5" customWidth="1"/>
    <col min="8113" max="8113" width="28.85546875" style="5" bestFit="1" customWidth="1"/>
    <col min="8114" max="8114" width="23.85546875" style="5" customWidth="1"/>
    <col min="8115" max="8115" width="22" style="5" customWidth="1"/>
    <col min="8116" max="8116" width="22.5703125" style="5" customWidth="1"/>
    <col min="8117" max="8117" width="21.140625" style="5" bestFit="1" customWidth="1"/>
    <col min="8118" max="8118" width="22" style="5" customWidth="1"/>
    <col min="8119" max="8119" width="27.85546875" style="5" customWidth="1"/>
    <col min="8120" max="8120" width="21.7109375" style="5" customWidth="1"/>
    <col min="8121" max="8121" width="23.7109375" style="5" customWidth="1"/>
    <col min="8122" max="8122" width="21.85546875" style="5" customWidth="1"/>
    <col min="8123" max="8123" width="23.7109375" style="5" customWidth="1"/>
    <col min="8124" max="8124" width="22.42578125" style="5" bestFit="1" customWidth="1"/>
    <col min="8125" max="8125" width="22.28515625" style="5" bestFit="1" customWidth="1"/>
    <col min="8126" max="8126" width="21.85546875" style="5" customWidth="1"/>
    <col min="8127" max="8127" width="14.7109375" style="5" customWidth="1"/>
    <col min="8128" max="8128" width="19.5703125" style="5" customWidth="1"/>
    <col min="8129" max="8365" width="9.140625" style="5"/>
    <col min="8366" max="8366" width="5.85546875" style="5" customWidth="1"/>
    <col min="8367" max="8367" width="135.28515625" style="5" customWidth="1"/>
    <col min="8368" max="8368" width="23.85546875" style="5" customWidth="1"/>
    <col min="8369" max="8369" width="28.85546875" style="5" bestFit="1" customWidth="1"/>
    <col min="8370" max="8370" width="23.85546875" style="5" customWidth="1"/>
    <col min="8371" max="8371" width="22" style="5" customWidth="1"/>
    <col min="8372" max="8372" width="22.5703125" style="5" customWidth="1"/>
    <col min="8373" max="8373" width="21.140625" style="5" bestFit="1" customWidth="1"/>
    <col min="8374" max="8374" width="22" style="5" customWidth="1"/>
    <col min="8375" max="8375" width="27.85546875" style="5" customWidth="1"/>
    <col min="8376" max="8376" width="21.7109375" style="5" customWidth="1"/>
    <col min="8377" max="8377" width="23.7109375" style="5" customWidth="1"/>
    <col min="8378" max="8378" width="21.85546875" style="5" customWidth="1"/>
    <col min="8379" max="8379" width="23.7109375" style="5" customWidth="1"/>
    <col min="8380" max="8380" width="22.42578125" style="5" bestFit="1" customWidth="1"/>
    <col min="8381" max="8381" width="22.28515625" style="5" bestFit="1" customWidth="1"/>
    <col min="8382" max="8382" width="21.85546875" style="5" customWidth="1"/>
    <col min="8383" max="8383" width="14.7109375" style="5" customWidth="1"/>
    <col min="8384" max="8384" width="19.5703125" style="5" customWidth="1"/>
    <col min="8385" max="8621" width="9.140625" style="5"/>
    <col min="8622" max="8622" width="5.85546875" style="5" customWidth="1"/>
    <col min="8623" max="8623" width="135.28515625" style="5" customWidth="1"/>
    <col min="8624" max="8624" width="23.85546875" style="5" customWidth="1"/>
    <col min="8625" max="8625" width="28.85546875" style="5" bestFit="1" customWidth="1"/>
    <col min="8626" max="8626" width="23.85546875" style="5" customWidth="1"/>
    <col min="8627" max="8627" width="22" style="5" customWidth="1"/>
    <col min="8628" max="8628" width="22.5703125" style="5" customWidth="1"/>
    <col min="8629" max="8629" width="21.140625" style="5" bestFit="1" customWidth="1"/>
    <col min="8630" max="8630" width="22" style="5" customWidth="1"/>
    <col min="8631" max="8631" width="27.85546875" style="5" customWidth="1"/>
    <col min="8632" max="8632" width="21.7109375" style="5" customWidth="1"/>
    <col min="8633" max="8633" width="23.7109375" style="5" customWidth="1"/>
    <col min="8634" max="8634" width="21.85546875" style="5" customWidth="1"/>
    <col min="8635" max="8635" width="23.7109375" style="5" customWidth="1"/>
    <col min="8636" max="8636" width="22.42578125" style="5" bestFit="1" customWidth="1"/>
    <col min="8637" max="8637" width="22.28515625" style="5" bestFit="1" customWidth="1"/>
    <col min="8638" max="8638" width="21.85546875" style="5" customWidth="1"/>
    <col min="8639" max="8639" width="14.7109375" style="5" customWidth="1"/>
    <col min="8640" max="8640" width="19.5703125" style="5" customWidth="1"/>
    <col min="8641" max="8877" width="9.140625" style="5"/>
    <col min="8878" max="8878" width="5.85546875" style="5" customWidth="1"/>
    <col min="8879" max="8879" width="135.28515625" style="5" customWidth="1"/>
    <col min="8880" max="8880" width="23.85546875" style="5" customWidth="1"/>
    <col min="8881" max="8881" width="28.85546875" style="5" bestFit="1" customWidth="1"/>
    <col min="8882" max="8882" width="23.85546875" style="5" customWidth="1"/>
    <col min="8883" max="8883" width="22" style="5" customWidth="1"/>
    <col min="8884" max="8884" width="22.5703125" style="5" customWidth="1"/>
    <col min="8885" max="8885" width="21.140625" style="5" bestFit="1" customWidth="1"/>
    <col min="8886" max="8886" width="22" style="5" customWidth="1"/>
    <col min="8887" max="8887" width="27.85546875" style="5" customWidth="1"/>
    <col min="8888" max="8888" width="21.7109375" style="5" customWidth="1"/>
    <col min="8889" max="8889" width="23.7109375" style="5" customWidth="1"/>
    <col min="8890" max="8890" width="21.85546875" style="5" customWidth="1"/>
    <col min="8891" max="8891" width="23.7109375" style="5" customWidth="1"/>
    <col min="8892" max="8892" width="22.42578125" style="5" bestFit="1" customWidth="1"/>
    <col min="8893" max="8893" width="22.28515625" style="5" bestFit="1" customWidth="1"/>
    <col min="8894" max="8894" width="21.85546875" style="5" customWidth="1"/>
    <col min="8895" max="8895" width="14.7109375" style="5" customWidth="1"/>
    <col min="8896" max="8896" width="19.5703125" style="5" customWidth="1"/>
    <col min="8897" max="9133" width="9.140625" style="5"/>
    <col min="9134" max="9134" width="5.85546875" style="5" customWidth="1"/>
    <col min="9135" max="9135" width="135.28515625" style="5" customWidth="1"/>
    <col min="9136" max="9136" width="23.85546875" style="5" customWidth="1"/>
    <col min="9137" max="9137" width="28.85546875" style="5" bestFit="1" customWidth="1"/>
    <col min="9138" max="9138" width="23.85546875" style="5" customWidth="1"/>
    <col min="9139" max="9139" width="22" style="5" customWidth="1"/>
    <col min="9140" max="9140" width="22.5703125" style="5" customWidth="1"/>
    <col min="9141" max="9141" width="21.140625" style="5" bestFit="1" customWidth="1"/>
    <col min="9142" max="9142" width="22" style="5" customWidth="1"/>
    <col min="9143" max="9143" width="27.85546875" style="5" customWidth="1"/>
    <col min="9144" max="9144" width="21.7109375" style="5" customWidth="1"/>
    <col min="9145" max="9145" width="23.7109375" style="5" customWidth="1"/>
    <col min="9146" max="9146" width="21.85546875" style="5" customWidth="1"/>
    <col min="9147" max="9147" width="23.7109375" style="5" customWidth="1"/>
    <col min="9148" max="9148" width="22.42578125" style="5" bestFit="1" customWidth="1"/>
    <col min="9149" max="9149" width="22.28515625" style="5" bestFit="1" customWidth="1"/>
    <col min="9150" max="9150" width="21.85546875" style="5" customWidth="1"/>
    <col min="9151" max="9151" width="14.7109375" style="5" customWidth="1"/>
    <col min="9152" max="9152" width="19.5703125" style="5" customWidth="1"/>
    <col min="9153" max="9389" width="9.140625" style="5"/>
    <col min="9390" max="9390" width="5.85546875" style="5" customWidth="1"/>
    <col min="9391" max="9391" width="135.28515625" style="5" customWidth="1"/>
    <col min="9392" max="9392" width="23.85546875" style="5" customWidth="1"/>
    <col min="9393" max="9393" width="28.85546875" style="5" bestFit="1" customWidth="1"/>
    <col min="9394" max="9394" width="23.85546875" style="5" customWidth="1"/>
    <col min="9395" max="9395" width="22" style="5" customWidth="1"/>
    <col min="9396" max="9396" width="22.5703125" style="5" customWidth="1"/>
    <col min="9397" max="9397" width="21.140625" style="5" bestFit="1" customWidth="1"/>
    <col min="9398" max="9398" width="22" style="5" customWidth="1"/>
    <col min="9399" max="9399" width="27.85546875" style="5" customWidth="1"/>
    <col min="9400" max="9400" width="21.7109375" style="5" customWidth="1"/>
    <col min="9401" max="9401" width="23.7109375" style="5" customWidth="1"/>
    <col min="9402" max="9402" width="21.85546875" style="5" customWidth="1"/>
    <col min="9403" max="9403" width="23.7109375" style="5" customWidth="1"/>
    <col min="9404" max="9404" width="22.42578125" style="5" bestFit="1" customWidth="1"/>
    <col min="9405" max="9405" width="22.28515625" style="5" bestFit="1" customWidth="1"/>
    <col min="9406" max="9406" width="21.85546875" style="5" customWidth="1"/>
    <col min="9407" max="9407" width="14.7109375" style="5" customWidth="1"/>
    <col min="9408" max="9408" width="19.5703125" style="5" customWidth="1"/>
    <col min="9409" max="9645" width="9.140625" style="5"/>
    <col min="9646" max="9646" width="5.85546875" style="5" customWidth="1"/>
    <col min="9647" max="9647" width="135.28515625" style="5" customWidth="1"/>
    <col min="9648" max="9648" width="23.85546875" style="5" customWidth="1"/>
    <col min="9649" max="9649" width="28.85546875" style="5" bestFit="1" customWidth="1"/>
    <col min="9650" max="9650" width="23.85546875" style="5" customWidth="1"/>
    <col min="9651" max="9651" width="22" style="5" customWidth="1"/>
    <col min="9652" max="9652" width="22.5703125" style="5" customWidth="1"/>
    <col min="9653" max="9653" width="21.140625" style="5" bestFit="1" customWidth="1"/>
    <col min="9654" max="9654" width="22" style="5" customWidth="1"/>
    <col min="9655" max="9655" width="27.85546875" style="5" customWidth="1"/>
    <col min="9656" max="9656" width="21.7109375" style="5" customWidth="1"/>
    <col min="9657" max="9657" width="23.7109375" style="5" customWidth="1"/>
    <col min="9658" max="9658" width="21.85546875" style="5" customWidth="1"/>
    <col min="9659" max="9659" width="23.7109375" style="5" customWidth="1"/>
    <col min="9660" max="9660" width="22.42578125" style="5" bestFit="1" customWidth="1"/>
    <col min="9661" max="9661" width="22.28515625" style="5" bestFit="1" customWidth="1"/>
    <col min="9662" max="9662" width="21.85546875" style="5" customWidth="1"/>
    <col min="9663" max="9663" width="14.7109375" style="5" customWidth="1"/>
    <col min="9664" max="9664" width="19.5703125" style="5" customWidth="1"/>
    <col min="9665" max="9901" width="9.140625" style="5"/>
    <col min="9902" max="9902" width="5.85546875" style="5" customWidth="1"/>
    <col min="9903" max="9903" width="135.28515625" style="5" customWidth="1"/>
    <col min="9904" max="9904" width="23.85546875" style="5" customWidth="1"/>
    <col min="9905" max="9905" width="28.85546875" style="5" bestFit="1" customWidth="1"/>
    <col min="9906" max="9906" width="23.85546875" style="5" customWidth="1"/>
    <col min="9907" max="9907" width="22" style="5" customWidth="1"/>
    <col min="9908" max="9908" width="22.5703125" style="5" customWidth="1"/>
    <col min="9909" max="9909" width="21.140625" style="5" bestFit="1" customWidth="1"/>
    <col min="9910" max="9910" width="22" style="5" customWidth="1"/>
    <col min="9911" max="9911" width="27.85546875" style="5" customWidth="1"/>
    <col min="9912" max="9912" width="21.7109375" style="5" customWidth="1"/>
    <col min="9913" max="9913" width="23.7109375" style="5" customWidth="1"/>
    <col min="9914" max="9914" width="21.85546875" style="5" customWidth="1"/>
    <col min="9915" max="9915" width="23.7109375" style="5" customWidth="1"/>
    <col min="9916" max="9916" width="22.42578125" style="5" bestFit="1" customWidth="1"/>
    <col min="9917" max="9917" width="22.28515625" style="5" bestFit="1" customWidth="1"/>
    <col min="9918" max="9918" width="21.85546875" style="5" customWidth="1"/>
    <col min="9919" max="9919" width="14.7109375" style="5" customWidth="1"/>
    <col min="9920" max="9920" width="19.5703125" style="5" customWidth="1"/>
    <col min="9921" max="10157" width="9.140625" style="5"/>
    <col min="10158" max="10158" width="5.85546875" style="5" customWidth="1"/>
    <col min="10159" max="10159" width="135.28515625" style="5" customWidth="1"/>
    <col min="10160" max="10160" width="23.85546875" style="5" customWidth="1"/>
    <col min="10161" max="10161" width="28.85546875" style="5" bestFit="1" customWidth="1"/>
    <col min="10162" max="10162" width="23.85546875" style="5" customWidth="1"/>
    <col min="10163" max="10163" width="22" style="5" customWidth="1"/>
    <col min="10164" max="10164" width="22.5703125" style="5" customWidth="1"/>
    <col min="10165" max="10165" width="21.140625" style="5" bestFit="1" customWidth="1"/>
    <col min="10166" max="10166" width="22" style="5" customWidth="1"/>
    <col min="10167" max="10167" width="27.85546875" style="5" customWidth="1"/>
    <col min="10168" max="10168" width="21.7109375" style="5" customWidth="1"/>
    <col min="10169" max="10169" width="23.7109375" style="5" customWidth="1"/>
    <col min="10170" max="10170" width="21.85546875" style="5" customWidth="1"/>
    <col min="10171" max="10171" width="23.7109375" style="5" customWidth="1"/>
    <col min="10172" max="10172" width="22.42578125" style="5" bestFit="1" customWidth="1"/>
    <col min="10173" max="10173" width="22.28515625" style="5" bestFit="1" customWidth="1"/>
    <col min="10174" max="10174" width="21.85546875" style="5" customWidth="1"/>
    <col min="10175" max="10175" width="14.7109375" style="5" customWidth="1"/>
    <col min="10176" max="10176" width="19.5703125" style="5" customWidth="1"/>
    <col min="10177" max="10413" width="9.140625" style="5"/>
    <col min="10414" max="10414" width="5.85546875" style="5" customWidth="1"/>
    <col min="10415" max="10415" width="135.28515625" style="5" customWidth="1"/>
    <col min="10416" max="10416" width="23.85546875" style="5" customWidth="1"/>
    <col min="10417" max="10417" width="28.85546875" style="5" bestFit="1" customWidth="1"/>
    <col min="10418" max="10418" width="23.85546875" style="5" customWidth="1"/>
    <col min="10419" max="10419" width="22" style="5" customWidth="1"/>
    <col min="10420" max="10420" width="22.5703125" style="5" customWidth="1"/>
    <col min="10421" max="10421" width="21.140625" style="5" bestFit="1" customWidth="1"/>
    <col min="10422" max="10422" width="22" style="5" customWidth="1"/>
    <col min="10423" max="10423" width="27.85546875" style="5" customWidth="1"/>
    <col min="10424" max="10424" width="21.7109375" style="5" customWidth="1"/>
    <col min="10425" max="10425" width="23.7109375" style="5" customWidth="1"/>
    <col min="10426" max="10426" width="21.85546875" style="5" customWidth="1"/>
    <col min="10427" max="10427" width="23.7109375" style="5" customWidth="1"/>
    <col min="10428" max="10428" width="22.42578125" style="5" bestFit="1" customWidth="1"/>
    <col min="10429" max="10429" width="22.28515625" style="5" bestFit="1" customWidth="1"/>
    <col min="10430" max="10430" width="21.85546875" style="5" customWidth="1"/>
    <col min="10431" max="10431" width="14.7109375" style="5" customWidth="1"/>
    <col min="10432" max="10432" width="19.5703125" style="5" customWidth="1"/>
    <col min="10433" max="10669" width="9.140625" style="5"/>
    <col min="10670" max="10670" width="5.85546875" style="5" customWidth="1"/>
    <col min="10671" max="10671" width="135.28515625" style="5" customWidth="1"/>
    <col min="10672" max="10672" width="23.85546875" style="5" customWidth="1"/>
    <col min="10673" max="10673" width="28.85546875" style="5" bestFit="1" customWidth="1"/>
    <col min="10674" max="10674" width="23.85546875" style="5" customWidth="1"/>
    <col min="10675" max="10675" width="22" style="5" customWidth="1"/>
    <col min="10676" max="10676" width="22.5703125" style="5" customWidth="1"/>
    <col min="10677" max="10677" width="21.140625" style="5" bestFit="1" customWidth="1"/>
    <col min="10678" max="10678" width="22" style="5" customWidth="1"/>
    <col min="10679" max="10679" width="27.85546875" style="5" customWidth="1"/>
    <col min="10680" max="10680" width="21.7109375" style="5" customWidth="1"/>
    <col min="10681" max="10681" width="23.7109375" style="5" customWidth="1"/>
    <col min="10682" max="10682" width="21.85546875" style="5" customWidth="1"/>
    <col min="10683" max="10683" width="23.7109375" style="5" customWidth="1"/>
    <col min="10684" max="10684" width="22.42578125" style="5" bestFit="1" customWidth="1"/>
    <col min="10685" max="10685" width="22.28515625" style="5" bestFit="1" customWidth="1"/>
    <col min="10686" max="10686" width="21.85546875" style="5" customWidth="1"/>
    <col min="10687" max="10687" width="14.7109375" style="5" customWidth="1"/>
    <col min="10688" max="10688" width="19.5703125" style="5" customWidth="1"/>
    <col min="10689" max="10925" width="9.140625" style="5"/>
    <col min="10926" max="10926" width="5.85546875" style="5" customWidth="1"/>
    <col min="10927" max="10927" width="135.28515625" style="5" customWidth="1"/>
    <col min="10928" max="10928" width="23.85546875" style="5" customWidth="1"/>
    <col min="10929" max="10929" width="28.85546875" style="5" bestFit="1" customWidth="1"/>
    <col min="10930" max="10930" width="23.85546875" style="5" customWidth="1"/>
    <col min="10931" max="10931" width="22" style="5" customWidth="1"/>
    <col min="10932" max="10932" width="22.5703125" style="5" customWidth="1"/>
    <col min="10933" max="10933" width="21.140625" style="5" bestFit="1" customWidth="1"/>
    <col min="10934" max="10934" width="22" style="5" customWidth="1"/>
    <col min="10935" max="10935" width="27.85546875" style="5" customWidth="1"/>
    <col min="10936" max="10936" width="21.7109375" style="5" customWidth="1"/>
    <col min="10937" max="10937" width="23.7109375" style="5" customWidth="1"/>
    <col min="10938" max="10938" width="21.85546875" style="5" customWidth="1"/>
    <col min="10939" max="10939" width="23.7109375" style="5" customWidth="1"/>
    <col min="10940" max="10940" width="22.42578125" style="5" bestFit="1" customWidth="1"/>
    <col min="10941" max="10941" width="22.28515625" style="5" bestFit="1" customWidth="1"/>
    <col min="10942" max="10942" width="21.85546875" style="5" customWidth="1"/>
    <col min="10943" max="10943" width="14.7109375" style="5" customWidth="1"/>
    <col min="10944" max="10944" width="19.5703125" style="5" customWidth="1"/>
    <col min="10945" max="11181" width="9.140625" style="5"/>
    <col min="11182" max="11182" width="5.85546875" style="5" customWidth="1"/>
    <col min="11183" max="11183" width="135.28515625" style="5" customWidth="1"/>
    <col min="11184" max="11184" width="23.85546875" style="5" customWidth="1"/>
    <col min="11185" max="11185" width="28.85546875" style="5" bestFit="1" customWidth="1"/>
    <col min="11186" max="11186" width="23.85546875" style="5" customWidth="1"/>
    <col min="11187" max="11187" width="22" style="5" customWidth="1"/>
    <col min="11188" max="11188" width="22.5703125" style="5" customWidth="1"/>
    <col min="11189" max="11189" width="21.140625" style="5" bestFit="1" customWidth="1"/>
    <col min="11190" max="11190" width="22" style="5" customWidth="1"/>
    <col min="11191" max="11191" width="27.85546875" style="5" customWidth="1"/>
    <col min="11192" max="11192" width="21.7109375" style="5" customWidth="1"/>
    <col min="11193" max="11193" width="23.7109375" style="5" customWidth="1"/>
    <col min="11194" max="11194" width="21.85546875" style="5" customWidth="1"/>
    <col min="11195" max="11195" width="23.7109375" style="5" customWidth="1"/>
    <col min="11196" max="11196" width="22.42578125" style="5" bestFit="1" customWidth="1"/>
    <col min="11197" max="11197" width="22.28515625" style="5" bestFit="1" customWidth="1"/>
    <col min="11198" max="11198" width="21.85546875" style="5" customWidth="1"/>
    <col min="11199" max="11199" width="14.7109375" style="5" customWidth="1"/>
    <col min="11200" max="11200" width="19.5703125" style="5" customWidth="1"/>
    <col min="11201" max="11437" width="9.140625" style="5"/>
    <col min="11438" max="11438" width="5.85546875" style="5" customWidth="1"/>
    <col min="11439" max="11439" width="135.28515625" style="5" customWidth="1"/>
    <col min="11440" max="11440" width="23.85546875" style="5" customWidth="1"/>
    <col min="11441" max="11441" width="28.85546875" style="5" bestFit="1" customWidth="1"/>
    <col min="11442" max="11442" width="23.85546875" style="5" customWidth="1"/>
    <col min="11443" max="11443" width="22" style="5" customWidth="1"/>
    <col min="11444" max="11444" width="22.5703125" style="5" customWidth="1"/>
    <col min="11445" max="11445" width="21.140625" style="5" bestFit="1" customWidth="1"/>
    <col min="11446" max="11446" width="22" style="5" customWidth="1"/>
    <col min="11447" max="11447" width="27.85546875" style="5" customWidth="1"/>
    <col min="11448" max="11448" width="21.7109375" style="5" customWidth="1"/>
    <col min="11449" max="11449" width="23.7109375" style="5" customWidth="1"/>
    <col min="11450" max="11450" width="21.85546875" style="5" customWidth="1"/>
    <col min="11451" max="11451" width="23.7109375" style="5" customWidth="1"/>
    <col min="11452" max="11452" width="22.42578125" style="5" bestFit="1" customWidth="1"/>
    <col min="11453" max="11453" width="22.28515625" style="5" bestFit="1" customWidth="1"/>
    <col min="11454" max="11454" width="21.85546875" style="5" customWidth="1"/>
    <col min="11455" max="11455" width="14.7109375" style="5" customWidth="1"/>
    <col min="11456" max="11456" width="19.5703125" style="5" customWidth="1"/>
    <col min="11457" max="11693" width="9.140625" style="5"/>
    <col min="11694" max="11694" width="5.85546875" style="5" customWidth="1"/>
    <col min="11695" max="11695" width="135.28515625" style="5" customWidth="1"/>
    <col min="11696" max="11696" width="23.85546875" style="5" customWidth="1"/>
    <col min="11697" max="11697" width="28.85546875" style="5" bestFit="1" customWidth="1"/>
    <col min="11698" max="11698" width="23.85546875" style="5" customWidth="1"/>
    <col min="11699" max="11699" width="22" style="5" customWidth="1"/>
    <col min="11700" max="11700" width="22.5703125" style="5" customWidth="1"/>
    <col min="11701" max="11701" width="21.140625" style="5" bestFit="1" customWidth="1"/>
    <col min="11702" max="11702" width="22" style="5" customWidth="1"/>
    <col min="11703" max="11703" width="27.85546875" style="5" customWidth="1"/>
    <col min="11704" max="11704" width="21.7109375" style="5" customWidth="1"/>
    <col min="11705" max="11705" width="23.7109375" style="5" customWidth="1"/>
    <col min="11706" max="11706" width="21.85546875" style="5" customWidth="1"/>
    <col min="11707" max="11707" width="23.7109375" style="5" customWidth="1"/>
    <col min="11708" max="11708" width="22.42578125" style="5" bestFit="1" customWidth="1"/>
    <col min="11709" max="11709" width="22.28515625" style="5" bestFit="1" customWidth="1"/>
    <col min="11710" max="11710" width="21.85546875" style="5" customWidth="1"/>
    <col min="11711" max="11711" width="14.7109375" style="5" customWidth="1"/>
    <col min="11712" max="11712" width="19.5703125" style="5" customWidth="1"/>
    <col min="11713" max="11949" width="9.140625" style="5"/>
    <col min="11950" max="11950" width="5.85546875" style="5" customWidth="1"/>
    <col min="11951" max="11951" width="135.28515625" style="5" customWidth="1"/>
    <col min="11952" max="11952" width="23.85546875" style="5" customWidth="1"/>
    <col min="11953" max="11953" width="28.85546875" style="5" bestFit="1" customWidth="1"/>
    <col min="11954" max="11954" width="23.85546875" style="5" customWidth="1"/>
    <col min="11955" max="11955" width="22" style="5" customWidth="1"/>
    <col min="11956" max="11956" width="22.5703125" style="5" customWidth="1"/>
    <col min="11957" max="11957" width="21.140625" style="5" bestFit="1" customWidth="1"/>
    <col min="11958" max="11958" width="22" style="5" customWidth="1"/>
    <col min="11959" max="11959" width="27.85546875" style="5" customWidth="1"/>
    <col min="11960" max="11960" width="21.7109375" style="5" customWidth="1"/>
    <col min="11961" max="11961" width="23.7109375" style="5" customWidth="1"/>
    <col min="11962" max="11962" width="21.85546875" style="5" customWidth="1"/>
    <col min="11963" max="11963" width="23.7109375" style="5" customWidth="1"/>
    <col min="11964" max="11964" width="22.42578125" style="5" bestFit="1" customWidth="1"/>
    <col min="11965" max="11965" width="22.28515625" style="5" bestFit="1" customWidth="1"/>
    <col min="11966" max="11966" width="21.85546875" style="5" customWidth="1"/>
    <col min="11967" max="11967" width="14.7109375" style="5" customWidth="1"/>
    <col min="11968" max="11968" width="19.5703125" style="5" customWidth="1"/>
    <col min="11969" max="12205" width="9.140625" style="5"/>
    <col min="12206" max="12206" width="5.85546875" style="5" customWidth="1"/>
    <col min="12207" max="12207" width="135.28515625" style="5" customWidth="1"/>
    <col min="12208" max="12208" width="23.85546875" style="5" customWidth="1"/>
    <col min="12209" max="12209" width="28.85546875" style="5" bestFit="1" customWidth="1"/>
    <col min="12210" max="12210" width="23.85546875" style="5" customWidth="1"/>
    <col min="12211" max="12211" width="22" style="5" customWidth="1"/>
    <col min="12212" max="12212" width="22.5703125" style="5" customWidth="1"/>
    <col min="12213" max="12213" width="21.140625" style="5" bestFit="1" customWidth="1"/>
    <col min="12214" max="12214" width="22" style="5" customWidth="1"/>
    <col min="12215" max="12215" width="27.85546875" style="5" customWidth="1"/>
    <col min="12216" max="12216" width="21.7109375" style="5" customWidth="1"/>
    <col min="12217" max="12217" width="23.7109375" style="5" customWidth="1"/>
    <col min="12218" max="12218" width="21.85546875" style="5" customWidth="1"/>
    <col min="12219" max="12219" width="23.7109375" style="5" customWidth="1"/>
    <col min="12220" max="12220" width="22.42578125" style="5" bestFit="1" customWidth="1"/>
    <col min="12221" max="12221" width="22.28515625" style="5" bestFit="1" customWidth="1"/>
    <col min="12222" max="12222" width="21.85546875" style="5" customWidth="1"/>
    <col min="12223" max="12223" width="14.7109375" style="5" customWidth="1"/>
    <col min="12224" max="12224" width="19.5703125" style="5" customWidth="1"/>
    <col min="12225" max="12461" width="9.140625" style="5"/>
    <col min="12462" max="12462" width="5.85546875" style="5" customWidth="1"/>
    <col min="12463" max="12463" width="135.28515625" style="5" customWidth="1"/>
    <col min="12464" max="12464" width="23.85546875" style="5" customWidth="1"/>
    <col min="12465" max="12465" width="28.85546875" style="5" bestFit="1" customWidth="1"/>
    <col min="12466" max="12466" width="23.85546875" style="5" customWidth="1"/>
    <col min="12467" max="12467" width="22" style="5" customWidth="1"/>
    <col min="12468" max="12468" width="22.5703125" style="5" customWidth="1"/>
    <col min="12469" max="12469" width="21.140625" style="5" bestFit="1" customWidth="1"/>
    <col min="12470" max="12470" width="22" style="5" customWidth="1"/>
    <col min="12471" max="12471" width="27.85546875" style="5" customWidth="1"/>
    <col min="12472" max="12472" width="21.7109375" style="5" customWidth="1"/>
    <col min="12473" max="12473" width="23.7109375" style="5" customWidth="1"/>
    <col min="12474" max="12474" width="21.85546875" style="5" customWidth="1"/>
    <col min="12475" max="12475" width="23.7109375" style="5" customWidth="1"/>
    <col min="12476" max="12476" width="22.42578125" style="5" bestFit="1" customWidth="1"/>
    <col min="12477" max="12477" width="22.28515625" style="5" bestFit="1" customWidth="1"/>
    <col min="12478" max="12478" width="21.85546875" style="5" customWidth="1"/>
    <col min="12479" max="12479" width="14.7109375" style="5" customWidth="1"/>
    <col min="12480" max="12480" width="19.5703125" style="5" customWidth="1"/>
    <col min="12481" max="12717" width="9.140625" style="5"/>
    <col min="12718" max="12718" width="5.85546875" style="5" customWidth="1"/>
    <col min="12719" max="12719" width="135.28515625" style="5" customWidth="1"/>
    <col min="12720" max="12720" width="23.85546875" style="5" customWidth="1"/>
    <col min="12721" max="12721" width="28.85546875" style="5" bestFit="1" customWidth="1"/>
    <col min="12722" max="12722" width="23.85546875" style="5" customWidth="1"/>
    <col min="12723" max="12723" width="22" style="5" customWidth="1"/>
    <col min="12724" max="12724" width="22.5703125" style="5" customWidth="1"/>
    <col min="12725" max="12725" width="21.140625" style="5" bestFit="1" customWidth="1"/>
    <col min="12726" max="12726" width="22" style="5" customWidth="1"/>
    <col min="12727" max="12727" width="27.85546875" style="5" customWidth="1"/>
    <col min="12728" max="12728" width="21.7109375" style="5" customWidth="1"/>
    <col min="12729" max="12729" width="23.7109375" style="5" customWidth="1"/>
    <col min="12730" max="12730" width="21.85546875" style="5" customWidth="1"/>
    <col min="12731" max="12731" width="23.7109375" style="5" customWidth="1"/>
    <col min="12732" max="12732" width="22.42578125" style="5" bestFit="1" customWidth="1"/>
    <col min="12733" max="12733" width="22.28515625" style="5" bestFit="1" customWidth="1"/>
    <col min="12734" max="12734" width="21.85546875" style="5" customWidth="1"/>
    <col min="12735" max="12735" width="14.7109375" style="5" customWidth="1"/>
    <col min="12736" max="12736" width="19.5703125" style="5" customWidth="1"/>
    <col min="12737" max="12973" width="9.140625" style="5"/>
    <col min="12974" max="12974" width="5.85546875" style="5" customWidth="1"/>
    <col min="12975" max="12975" width="135.28515625" style="5" customWidth="1"/>
    <col min="12976" max="12976" width="23.85546875" style="5" customWidth="1"/>
    <col min="12977" max="12977" width="28.85546875" style="5" bestFit="1" customWidth="1"/>
    <col min="12978" max="12978" width="23.85546875" style="5" customWidth="1"/>
    <col min="12979" max="12979" width="22" style="5" customWidth="1"/>
    <col min="12980" max="12980" width="22.5703125" style="5" customWidth="1"/>
    <col min="12981" max="12981" width="21.140625" style="5" bestFit="1" customWidth="1"/>
    <col min="12982" max="12982" width="22" style="5" customWidth="1"/>
    <col min="12983" max="12983" width="27.85546875" style="5" customWidth="1"/>
    <col min="12984" max="12984" width="21.7109375" style="5" customWidth="1"/>
    <col min="12985" max="12985" width="23.7109375" style="5" customWidth="1"/>
    <col min="12986" max="12986" width="21.85546875" style="5" customWidth="1"/>
    <col min="12987" max="12987" width="23.7109375" style="5" customWidth="1"/>
    <col min="12988" max="12988" width="22.42578125" style="5" bestFit="1" customWidth="1"/>
    <col min="12989" max="12989" width="22.28515625" style="5" bestFit="1" customWidth="1"/>
    <col min="12990" max="12990" width="21.85546875" style="5" customWidth="1"/>
    <col min="12991" max="12991" width="14.7109375" style="5" customWidth="1"/>
    <col min="12992" max="12992" width="19.5703125" style="5" customWidth="1"/>
    <col min="12993" max="13229" width="9.140625" style="5"/>
    <col min="13230" max="13230" width="5.85546875" style="5" customWidth="1"/>
    <col min="13231" max="13231" width="135.28515625" style="5" customWidth="1"/>
    <col min="13232" max="13232" width="23.85546875" style="5" customWidth="1"/>
    <col min="13233" max="13233" width="28.85546875" style="5" bestFit="1" customWidth="1"/>
    <col min="13234" max="13234" width="23.85546875" style="5" customWidth="1"/>
    <col min="13235" max="13235" width="22" style="5" customWidth="1"/>
    <col min="13236" max="13236" width="22.5703125" style="5" customWidth="1"/>
    <col min="13237" max="13237" width="21.140625" style="5" bestFit="1" customWidth="1"/>
    <col min="13238" max="13238" width="22" style="5" customWidth="1"/>
    <col min="13239" max="13239" width="27.85546875" style="5" customWidth="1"/>
    <col min="13240" max="13240" width="21.7109375" style="5" customWidth="1"/>
    <col min="13241" max="13241" width="23.7109375" style="5" customWidth="1"/>
    <col min="13242" max="13242" width="21.85546875" style="5" customWidth="1"/>
    <col min="13243" max="13243" width="23.7109375" style="5" customWidth="1"/>
    <col min="13244" max="13244" width="22.42578125" style="5" bestFit="1" customWidth="1"/>
    <col min="13245" max="13245" width="22.28515625" style="5" bestFit="1" customWidth="1"/>
    <col min="13246" max="13246" width="21.85546875" style="5" customWidth="1"/>
    <col min="13247" max="13247" width="14.7109375" style="5" customWidth="1"/>
    <col min="13248" max="13248" width="19.5703125" style="5" customWidth="1"/>
    <col min="13249" max="13485" width="9.140625" style="5"/>
    <col min="13486" max="13486" width="5.85546875" style="5" customWidth="1"/>
    <col min="13487" max="13487" width="135.28515625" style="5" customWidth="1"/>
    <col min="13488" max="13488" width="23.85546875" style="5" customWidth="1"/>
    <col min="13489" max="13489" width="28.85546875" style="5" bestFit="1" customWidth="1"/>
    <col min="13490" max="13490" width="23.85546875" style="5" customWidth="1"/>
    <col min="13491" max="13491" width="22" style="5" customWidth="1"/>
    <col min="13492" max="13492" width="22.5703125" style="5" customWidth="1"/>
    <col min="13493" max="13493" width="21.140625" style="5" bestFit="1" customWidth="1"/>
    <col min="13494" max="13494" width="22" style="5" customWidth="1"/>
    <col min="13495" max="13495" width="27.85546875" style="5" customWidth="1"/>
    <col min="13496" max="13496" width="21.7109375" style="5" customWidth="1"/>
    <col min="13497" max="13497" width="23.7109375" style="5" customWidth="1"/>
    <col min="13498" max="13498" width="21.85546875" style="5" customWidth="1"/>
    <col min="13499" max="13499" width="23.7109375" style="5" customWidth="1"/>
    <col min="13500" max="13500" width="22.42578125" style="5" bestFit="1" customWidth="1"/>
    <col min="13501" max="13501" width="22.28515625" style="5" bestFit="1" customWidth="1"/>
    <col min="13502" max="13502" width="21.85546875" style="5" customWidth="1"/>
    <col min="13503" max="13503" width="14.7109375" style="5" customWidth="1"/>
    <col min="13504" max="13504" width="19.5703125" style="5" customWidth="1"/>
    <col min="13505" max="13741" width="9.140625" style="5"/>
    <col min="13742" max="13742" width="5.85546875" style="5" customWidth="1"/>
    <col min="13743" max="13743" width="135.28515625" style="5" customWidth="1"/>
    <col min="13744" max="13744" width="23.85546875" style="5" customWidth="1"/>
    <col min="13745" max="13745" width="28.85546875" style="5" bestFit="1" customWidth="1"/>
    <col min="13746" max="13746" width="23.85546875" style="5" customWidth="1"/>
    <col min="13747" max="13747" width="22" style="5" customWidth="1"/>
    <col min="13748" max="13748" width="22.5703125" style="5" customWidth="1"/>
    <col min="13749" max="13749" width="21.140625" style="5" bestFit="1" customWidth="1"/>
    <col min="13750" max="13750" width="22" style="5" customWidth="1"/>
    <col min="13751" max="13751" width="27.85546875" style="5" customWidth="1"/>
    <col min="13752" max="13752" width="21.7109375" style="5" customWidth="1"/>
    <col min="13753" max="13753" width="23.7109375" style="5" customWidth="1"/>
    <col min="13754" max="13754" width="21.85546875" style="5" customWidth="1"/>
    <col min="13755" max="13755" width="23.7109375" style="5" customWidth="1"/>
    <col min="13756" max="13756" width="22.42578125" style="5" bestFit="1" customWidth="1"/>
    <col min="13757" max="13757" width="22.28515625" style="5" bestFit="1" customWidth="1"/>
    <col min="13758" max="13758" width="21.85546875" style="5" customWidth="1"/>
    <col min="13759" max="13759" width="14.7109375" style="5" customWidth="1"/>
    <col min="13760" max="13760" width="19.5703125" style="5" customWidth="1"/>
    <col min="13761" max="13997" width="9.140625" style="5"/>
    <col min="13998" max="13998" width="5.85546875" style="5" customWidth="1"/>
    <col min="13999" max="13999" width="135.28515625" style="5" customWidth="1"/>
    <col min="14000" max="14000" width="23.85546875" style="5" customWidth="1"/>
    <col min="14001" max="14001" width="28.85546875" style="5" bestFit="1" customWidth="1"/>
    <col min="14002" max="14002" width="23.85546875" style="5" customWidth="1"/>
    <col min="14003" max="14003" width="22" style="5" customWidth="1"/>
    <col min="14004" max="14004" width="22.5703125" style="5" customWidth="1"/>
    <col min="14005" max="14005" width="21.140625" style="5" bestFit="1" customWidth="1"/>
    <col min="14006" max="14006" width="22" style="5" customWidth="1"/>
    <col min="14007" max="14007" width="27.85546875" style="5" customWidth="1"/>
    <col min="14008" max="14008" width="21.7109375" style="5" customWidth="1"/>
    <col min="14009" max="14009" width="23.7109375" style="5" customWidth="1"/>
    <col min="14010" max="14010" width="21.85546875" style="5" customWidth="1"/>
    <col min="14011" max="14011" width="23.7109375" style="5" customWidth="1"/>
    <col min="14012" max="14012" width="22.42578125" style="5" bestFit="1" customWidth="1"/>
    <col min="14013" max="14013" width="22.28515625" style="5" bestFit="1" customWidth="1"/>
    <col min="14014" max="14014" width="21.85546875" style="5" customWidth="1"/>
    <col min="14015" max="14015" width="14.7109375" style="5" customWidth="1"/>
    <col min="14016" max="14016" width="19.5703125" style="5" customWidth="1"/>
    <col min="14017" max="14253" width="9.140625" style="5"/>
    <col min="14254" max="14254" width="5.85546875" style="5" customWidth="1"/>
    <col min="14255" max="14255" width="135.28515625" style="5" customWidth="1"/>
    <col min="14256" max="14256" width="23.85546875" style="5" customWidth="1"/>
    <col min="14257" max="14257" width="28.85546875" style="5" bestFit="1" customWidth="1"/>
    <col min="14258" max="14258" width="23.85546875" style="5" customWidth="1"/>
    <col min="14259" max="14259" width="22" style="5" customWidth="1"/>
    <col min="14260" max="14260" width="22.5703125" style="5" customWidth="1"/>
    <col min="14261" max="14261" width="21.140625" style="5" bestFit="1" customWidth="1"/>
    <col min="14262" max="14262" width="22" style="5" customWidth="1"/>
    <col min="14263" max="14263" width="27.85546875" style="5" customWidth="1"/>
    <col min="14264" max="14264" width="21.7109375" style="5" customWidth="1"/>
    <col min="14265" max="14265" width="23.7109375" style="5" customWidth="1"/>
    <col min="14266" max="14266" width="21.85546875" style="5" customWidth="1"/>
    <col min="14267" max="14267" width="23.7109375" style="5" customWidth="1"/>
    <col min="14268" max="14268" width="22.42578125" style="5" bestFit="1" customWidth="1"/>
    <col min="14269" max="14269" width="22.28515625" style="5" bestFit="1" customWidth="1"/>
    <col min="14270" max="14270" width="21.85546875" style="5" customWidth="1"/>
    <col min="14271" max="14271" width="14.7109375" style="5" customWidth="1"/>
    <col min="14272" max="14272" width="19.5703125" style="5" customWidth="1"/>
    <col min="14273" max="14509" width="9.140625" style="5"/>
    <col min="14510" max="14510" width="5.85546875" style="5" customWidth="1"/>
    <col min="14511" max="14511" width="135.28515625" style="5" customWidth="1"/>
    <col min="14512" max="14512" width="23.85546875" style="5" customWidth="1"/>
    <col min="14513" max="14513" width="28.85546875" style="5" bestFit="1" customWidth="1"/>
    <col min="14514" max="14514" width="23.85546875" style="5" customWidth="1"/>
    <col min="14515" max="14515" width="22" style="5" customWidth="1"/>
    <col min="14516" max="14516" width="22.5703125" style="5" customWidth="1"/>
    <col min="14517" max="14517" width="21.140625" style="5" bestFit="1" customWidth="1"/>
    <col min="14518" max="14518" width="22" style="5" customWidth="1"/>
    <col min="14519" max="14519" width="27.85546875" style="5" customWidth="1"/>
    <col min="14520" max="14520" width="21.7109375" style="5" customWidth="1"/>
    <col min="14521" max="14521" width="23.7109375" style="5" customWidth="1"/>
    <col min="14522" max="14522" width="21.85546875" style="5" customWidth="1"/>
    <col min="14523" max="14523" width="23.7109375" style="5" customWidth="1"/>
    <col min="14524" max="14524" width="22.42578125" style="5" bestFit="1" customWidth="1"/>
    <col min="14525" max="14525" width="22.28515625" style="5" bestFit="1" customWidth="1"/>
    <col min="14526" max="14526" width="21.85546875" style="5" customWidth="1"/>
    <col min="14527" max="14527" width="14.7109375" style="5" customWidth="1"/>
    <col min="14528" max="14528" width="19.5703125" style="5" customWidth="1"/>
    <col min="14529" max="14765" width="9.140625" style="5"/>
    <col min="14766" max="14766" width="5.85546875" style="5" customWidth="1"/>
    <col min="14767" max="14767" width="135.28515625" style="5" customWidth="1"/>
    <col min="14768" max="14768" width="23.85546875" style="5" customWidth="1"/>
    <col min="14769" max="14769" width="28.85546875" style="5" bestFit="1" customWidth="1"/>
    <col min="14770" max="14770" width="23.85546875" style="5" customWidth="1"/>
    <col min="14771" max="14771" width="22" style="5" customWidth="1"/>
    <col min="14772" max="14772" width="22.5703125" style="5" customWidth="1"/>
    <col min="14773" max="14773" width="21.140625" style="5" bestFit="1" customWidth="1"/>
    <col min="14774" max="14774" width="22" style="5" customWidth="1"/>
    <col min="14775" max="14775" width="27.85546875" style="5" customWidth="1"/>
    <col min="14776" max="14776" width="21.7109375" style="5" customWidth="1"/>
    <col min="14777" max="14777" width="23.7109375" style="5" customWidth="1"/>
    <col min="14778" max="14778" width="21.85546875" style="5" customWidth="1"/>
    <col min="14779" max="14779" width="23.7109375" style="5" customWidth="1"/>
    <col min="14780" max="14780" width="22.42578125" style="5" bestFit="1" customWidth="1"/>
    <col min="14781" max="14781" width="22.28515625" style="5" bestFit="1" customWidth="1"/>
    <col min="14782" max="14782" width="21.85546875" style="5" customWidth="1"/>
    <col min="14783" max="14783" width="14.7109375" style="5" customWidth="1"/>
    <col min="14784" max="14784" width="19.5703125" style="5" customWidth="1"/>
    <col min="14785" max="15021" width="9.140625" style="5"/>
    <col min="15022" max="15022" width="5.85546875" style="5" customWidth="1"/>
    <col min="15023" max="15023" width="135.28515625" style="5" customWidth="1"/>
    <col min="15024" max="15024" width="23.85546875" style="5" customWidth="1"/>
    <col min="15025" max="15025" width="28.85546875" style="5" bestFit="1" customWidth="1"/>
    <col min="15026" max="15026" width="23.85546875" style="5" customWidth="1"/>
    <col min="15027" max="15027" width="22" style="5" customWidth="1"/>
    <col min="15028" max="15028" width="22.5703125" style="5" customWidth="1"/>
    <col min="15029" max="15029" width="21.140625" style="5" bestFit="1" customWidth="1"/>
    <col min="15030" max="15030" width="22" style="5" customWidth="1"/>
    <col min="15031" max="15031" width="27.85546875" style="5" customWidth="1"/>
    <col min="15032" max="15032" width="21.7109375" style="5" customWidth="1"/>
    <col min="15033" max="15033" width="23.7109375" style="5" customWidth="1"/>
    <col min="15034" max="15034" width="21.85546875" style="5" customWidth="1"/>
    <col min="15035" max="15035" width="23.7109375" style="5" customWidth="1"/>
    <col min="15036" max="15036" width="22.42578125" style="5" bestFit="1" customWidth="1"/>
    <col min="15037" max="15037" width="22.28515625" style="5" bestFit="1" customWidth="1"/>
    <col min="15038" max="15038" width="21.85546875" style="5" customWidth="1"/>
    <col min="15039" max="15039" width="14.7109375" style="5" customWidth="1"/>
    <col min="15040" max="15040" width="19.5703125" style="5" customWidth="1"/>
    <col min="15041" max="16384" width="9.140625" style="5"/>
  </cols>
  <sheetData>
    <row r="1" spans="1:17" x14ac:dyDescent="0.3">
      <c r="A1" s="2" t="s">
        <v>0</v>
      </c>
      <c r="B1" s="57" t="s">
        <v>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39"/>
      <c r="Q1" s="3"/>
    </row>
    <row r="2" spans="1:17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9"/>
      <c r="Q2" s="3"/>
    </row>
    <row r="3" spans="1:17" x14ac:dyDescent="0.3"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"/>
      <c r="Q3" s="3"/>
    </row>
    <row r="4" spans="1:17" ht="13.5" customHeight="1" x14ac:dyDescent="0.3">
      <c r="B4" s="5"/>
      <c r="C4" s="6"/>
      <c r="E4" s="8"/>
      <c r="F4" s="9"/>
      <c r="G4" s="9"/>
      <c r="I4" s="10"/>
      <c r="J4" s="9"/>
      <c r="K4" s="11"/>
      <c r="L4" s="11"/>
      <c r="O4" s="12"/>
      <c r="P4" s="13"/>
      <c r="Q4" s="14" t="s">
        <v>3</v>
      </c>
    </row>
    <row r="5" spans="1:17" ht="37.5" customHeight="1" x14ac:dyDescent="0.3">
      <c r="A5" s="58" t="s">
        <v>4</v>
      </c>
      <c r="B5" s="58"/>
      <c r="C5" s="59" t="s">
        <v>5</v>
      </c>
      <c r="D5" s="59"/>
      <c r="E5" s="59"/>
      <c r="F5" s="59" t="s">
        <v>6</v>
      </c>
      <c r="G5" s="59"/>
      <c r="H5" s="59"/>
      <c r="I5" s="59" t="s">
        <v>7</v>
      </c>
      <c r="J5" s="59"/>
      <c r="K5" s="59"/>
      <c r="L5" s="59" t="s">
        <v>8</v>
      </c>
      <c r="M5" s="59"/>
      <c r="N5" s="59"/>
      <c r="O5" s="59" t="s">
        <v>9</v>
      </c>
      <c r="P5" s="59"/>
      <c r="Q5" s="59"/>
    </row>
    <row r="6" spans="1:17" ht="37.5" customHeight="1" x14ac:dyDescent="0.3">
      <c r="A6" s="58"/>
      <c r="B6" s="58"/>
      <c r="C6" s="15" t="s">
        <v>10</v>
      </c>
      <c r="D6" s="15" t="s">
        <v>11</v>
      </c>
      <c r="E6" s="15" t="s">
        <v>12</v>
      </c>
      <c r="F6" s="15" t="s">
        <v>10</v>
      </c>
      <c r="G6" s="15" t="s">
        <v>11</v>
      </c>
      <c r="H6" s="15" t="s">
        <v>12</v>
      </c>
      <c r="I6" s="15" t="s">
        <v>10</v>
      </c>
      <c r="J6" s="15" t="s">
        <v>11</v>
      </c>
      <c r="K6" s="15" t="s">
        <v>12</v>
      </c>
      <c r="L6" s="15" t="s">
        <v>10</v>
      </c>
      <c r="M6" s="15" t="s">
        <v>11</v>
      </c>
      <c r="N6" s="15" t="s">
        <v>12</v>
      </c>
      <c r="O6" s="15" t="s">
        <v>10</v>
      </c>
      <c r="P6" s="15" t="s">
        <v>11</v>
      </c>
      <c r="Q6" s="15" t="s">
        <v>12</v>
      </c>
    </row>
    <row r="7" spans="1:17" s="17" customFormat="1" ht="86.25" customHeight="1" x14ac:dyDescent="0.3">
      <c r="A7" s="1" t="s">
        <v>13</v>
      </c>
      <c r="B7" s="1"/>
      <c r="C7" s="16">
        <f t="shared" ref="C7:K7" si="0">C8+C13</f>
        <v>41806086.300000004</v>
      </c>
      <c r="D7" s="16">
        <f t="shared" si="0"/>
        <v>38537557</v>
      </c>
      <c r="E7" s="16">
        <f t="shared" si="0"/>
        <v>12510307.739</v>
      </c>
      <c r="F7" s="16">
        <f t="shared" si="0"/>
        <v>6164258.5999999996</v>
      </c>
      <c r="G7" s="16">
        <f t="shared" si="0"/>
        <v>6359561.6000000006</v>
      </c>
      <c r="H7" s="16">
        <f t="shared" si="0"/>
        <v>1308174.2200000002</v>
      </c>
      <c r="I7" s="16">
        <f t="shared" si="0"/>
        <v>4968924.1000000006</v>
      </c>
      <c r="J7" s="16">
        <f t="shared" si="0"/>
        <v>6023395.0000000009</v>
      </c>
      <c r="K7" s="16">
        <f t="shared" si="0"/>
        <v>3063818.3110000007</v>
      </c>
      <c r="L7" s="16">
        <f t="shared" ref="L7:Q7" si="1">L8+L13</f>
        <v>6257069.2999999998</v>
      </c>
      <c r="M7" s="16">
        <f t="shared" si="1"/>
        <v>1628607.2</v>
      </c>
      <c r="N7" s="16">
        <f>N8+N13</f>
        <v>8265960.2979999986</v>
      </c>
      <c r="O7" s="16">
        <f>O8+O13</f>
        <v>24415834.299999997</v>
      </c>
      <c r="P7" s="16">
        <f>P8+P13</f>
        <v>26361713.499999996</v>
      </c>
      <c r="Q7" s="16">
        <f t="shared" si="1"/>
        <v>0</v>
      </c>
    </row>
    <row r="8" spans="1:17" s="17" customFormat="1" ht="37.5" customHeight="1" x14ac:dyDescent="0.3">
      <c r="A8" s="1" t="s">
        <v>14</v>
      </c>
      <c r="B8" s="1"/>
      <c r="C8" s="16">
        <f>SUM(C9:C12)</f>
        <v>4969530</v>
      </c>
      <c r="D8" s="16">
        <f>SUM(D9:D12)</f>
        <v>5334155.5</v>
      </c>
      <c r="E8" s="16">
        <f>SUM(E9:E12)</f>
        <v>6248409.9689999996</v>
      </c>
      <c r="F8" s="16">
        <f t="shared" ref="F8:Q8" si="2">SUM(F9:F12)</f>
        <v>0</v>
      </c>
      <c r="G8" s="16">
        <f>SUM(G9:G12)</f>
        <v>183000</v>
      </c>
      <c r="H8" s="16">
        <f t="shared" si="2"/>
        <v>183000</v>
      </c>
      <c r="I8" s="16">
        <f t="shared" si="2"/>
        <v>0</v>
      </c>
      <c r="J8" s="16">
        <f t="shared" si="2"/>
        <v>181625.5</v>
      </c>
      <c r="K8" s="16">
        <f t="shared" si="2"/>
        <v>169570.37100000001</v>
      </c>
      <c r="L8" s="16">
        <f t="shared" si="2"/>
        <v>0</v>
      </c>
      <c r="M8" s="16">
        <f t="shared" si="2"/>
        <v>0</v>
      </c>
      <c r="N8" s="16">
        <f>SUM(N9:N12)</f>
        <v>5895839.5979999993</v>
      </c>
      <c r="O8" s="16">
        <f t="shared" si="2"/>
        <v>4969530</v>
      </c>
      <c r="P8" s="16">
        <f t="shared" si="2"/>
        <v>4969530</v>
      </c>
      <c r="Q8" s="16">
        <f t="shared" si="2"/>
        <v>0</v>
      </c>
    </row>
    <row r="9" spans="1:17" s="17" customFormat="1" ht="58.5" customHeight="1" x14ac:dyDescent="0.3">
      <c r="A9" s="18" t="s">
        <v>15</v>
      </c>
      <c r="B9" s="19" t="s">
        <v>16</v>
      </c>
      <c r="C9" s="20">
        <f>F9+I9+L9+O9</f>
        <v>4969530</v>
      </c>
      <c r="D9" s="20">
        <f>G9+J9+M9+P9</f>
        <v>4969530</v>
      </c>
      <c r="E9" s="20">
        <f>H9+K9+N9+Q9</f>
        <v>3423247.84</v>
      </c>
      <c r="F9" s="21"/>
      <c r="G9" s="20">
        <f>F9</f>
        <v>0</v>
      </c>
      <c r="H9" s="21"/>
      <c r="I9" s="21"/>
      <c r="J9" s="21"/>
      <c r="K9" s="21"/>
      <c r="L9" s="21"/>
      <c r="M9" s="20"/>
      <c r="N9" s="20">
        <v>3423247.84</v>
      </c>
      <c r="O9" s="20">
        <v>4969530</v>
      </c>
      <c r="P9" s="20">
        <f>O9</f>
        <v>4969530</v>
      </c>
      <c r="Q9" s="20"/>
    </row>
    <row r="10" spans="1:17" ht="51.75" x14ac:dyDescent="0.3">
      <c r="A10" s="18">
        <v>2</v>
      </c>
      <c r="B10" s="19" t="s">
        <v>17</v>
      </c>
      <c r="C10" s="20">
        <f t="shared" ref="C10:D12" si="3">F10+I10+L10+O10</f>
        <v>0</v>
      </c>
      <c r="D10" s="20">
        <f>G10+J10+M10+P10</f>
        <v>183000</v>
      </c>
      <c r="E10" s="20">
        <f>H10+K10+N10+Q10</f>
        <v>183000</v>
      </c>
      <c r="F10" s="22"/>
      <c r="G10" s="20">
        <v>183000</v>
      </c>
      <c r="H10" s="20">
        <v>183000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7" customFormat="1" ht="56.25" customHeight="1" x14ac:dyDescent="0.3">
      <c r="A11" s="18" t="s">
        <v>18</v>
      </c>
      <c r="B11" s="23" t="s">
        <v>19</v>
      </c>
      <c r="C11" s="20">
        <f t="shared" si="3"/>
        <v>0</v>
      </c>
      <c r="D11" s="20">
        <f>G11+J11+M11+P11</f>
        <v>181625.5</v>
      </c>
      <c r="E11" s="20">
        <f>H11+K11+N11+Q11</f>
        <v>169570.37100000001</v>
      </c>
      <c r="F11" s="20"/>
      <c r="G11" s="20"/>
      <c r="H11" s="20"/>
      <c r="I11" s="20"/>
      <c r="J11" s="20">
        <v>181625.5</v>
      </c>
      <c r="K11" s="20">
        <f>5623.182+163947.189</f>
        <v>169570.37100000001</v>
      </c>
      <c r="L11" s="21"/>
      <c r="M11" s="20"/>
      <c r="N11" s="20"/>
      <c r="O11" s="20"/>
      <c r="P11" s="20"/>
      <c r="Q11" s="20"/>
    </row>
    <row r="12" spans="1:17" s="17" customFormat="1" ht="41.25" customHeight="1" x14ac:dyDescent="0.3">
      <c r="A12" s="18" t="s">
        <v>20</v>
      </c>
      <c r="B12" s="23" t="s">
        <v>21</v>
      </c>
      <c r="C12" s="20">
        <f t="shared" si="3"/>
        <v>0</v>
      </c>
      <c r="D12" s="20">
        <f t="shared" si="3"/>
        <v>0</v>
      </c>
      <c r="E12" s="20">
        <f>H12+K12+N12+Q12</f>
        <v>2472591.7579999999</v>
      </c>
      <c r="F12" s="20"/>
      <c r="G12" s="20"/>
      <c r="H12" s="20"/>
      <c r="I12" s="20"/>
      <c r="J12" s="20"/>
      <c r="K12" s="20"/>
      <c r="L12" s="21"/>
      <c r="M12" s="20"/>
      <c r="N12" s="20">
        <v>2472591.7579999999</v>
      </c>
      <c r="O12" s="20"/>
      <c r="P12" s="20"/>
      <c r="Q12" s="20"/>
    </row>
    <row r="13" spans="1:17" ht="32.25" customHeight="1" x14ac:dyDescent="0.3">
      <c r="A13" s="1" t="s">
        <v>22</v>
      </c>
      <c r="B13" s="1"/>
      <c r="C13" s="16">
        <f t="shared" ref="C13:Q13" si="4">SUM(C14:C98)</f>
        <v>36836556.300000004</v>
      </c>
      <c r="D13" s="16">
        <f t="shared" si="4"/>
        <v>33203401.500000004</v>
      </c>
      <c r="E13" s="16">
        <f t="shared" si="4"/>
        <v>6261897.7699999996</v>
      </c>
      <c r="F13" s="16">
        <f t="shared" si="4"/>
        <v>6164258.5999999996</v>
      </c>
      <c r="G13" s="16">
        <f t="shared" si="4"/>
        <v>6176561.6000000006</v>
      </c>
      <c r="H13" s="16">
        <f t="shared" si="4"/>
        <v>1125174.2200000002</v>
      </c>
      <c r="I13" s="16">
        <f t="shared" si="4"/>
        <v>4968924.1000000006</v>
      </c>
      <c r="J13" s="16">
        <f t="shared" si="4"/>
        <v>5841769.5000000009</v>
      </c>
      <c r="K13" s="16">
        <f t="shared" si="4"/>
        <v>2894247.9400000009</v>
      </c>
      <c r="L13" s="16">
        <f t="shared" si="4"/>
        <v>6257069.2999999998</v>
      </c>
      <c r="M13" s="16">
        <f t="shared" si="4"/>
        <v>1628607.2</v>
      </c>
      <c r="N13" s="16">
        <f>SUM(N14:N98)</f>
        <v>2370120.6999999997</v>
      </c>
      <c r="O13" s="16">
        <f t="shared" si="4"/>
        <v>19446304.299999997</v>
      </c>
      <c r="P13" s="16">
        <f t="shared" si="4"/>
        <v>21392183.499999996</v>
      </c>
      <c r="Q13" s="16">
        <f t="shared" si="4"/>
        <v>0</v>
      </c>
    </row>
    <row r="14" spans="1:17" ht="85.15" customHeight="1" x14ac:dyDescent="0.3">
      <c r="A14" s="18" t="s">
        <v>15</v>
      </c>
      <c r="B14" s="19" t="s">
        <v>23</v>
      </c>
      <c r="C14" s="25">
        <f>F14+I14+L14+O14</f>
        <v>98299.199999999983</v>
      </c>
      <c r="D14" s="25">
        <f>G14+J14+M14+P14</f>
        <v>98299.199999999983</v>
      </c>
      <c r="E14" s="24"/>
      <c r="F14" s="25">
        <v>19659.8</v>
      </c>
      <c r="G14" s="25">
        <f>F14</f>
        <v>19659.8</v>
      </c>
      <c r="H14" s="24"/>
      <c r="I14" s="25">
        <v>19659.8</v>
      </c>
      <c r="J14" s="25">
        <f>I14</f>
        <v>19659.8</v>
      </c>
      <c r="K14" s="28"/>
      <c r="L14" s="25">
        <v>39319.699999999997</v>
      </c>
      <c r="M14" s="25">
        <f>L14</f>
        <v>39319.699999999997</v>
      </c>
      <c r="N14" s="25">
        <v>30646.5</v>
      </c>
      <c r="O14" s="25">
        <v>19659.900000000001</v>
      </c>
      <c r="P14" s="25">
        <f>O14</f>
        <v>19659.900000000001</v>
      </c>
      <c r="Q14" s="25"/>
    </row>
    <row r="15" spans="1:17" ht="85.15" customHeight="1" x14ac:dyDescent="0.3">
      <c r="A15" s="18" t="s">
        <v>24</v>
      </c>
      <c r="B15" s="19" t="s">
        <v>177</v>
      </c>
      <c r="C15" s="24">
        <f t="shared" ref="C15:E83" si="5">F15+I15+L15+O15</f>
        <v>16951.599999999999</v>
      </c>
      <c r="D15" s="25">
        <f t="shared" si="5"/>
        <v>0</v>
      </c>
      <c r="E15" s="24"/>
      <c r="F15" s="29">
        <v>16951.599999999999</v>
      </c>
      <c r="G15" s="25">
        <f t="shared" ref="G15:G79" si="6">F15</f>
        <v>16951.599999999999</v>
      </c>
      <c r="H15" s="24"/>
      <c r="I15" s="30">
        <v>0</v>
      </c>
      <c r="J15" s="25">
        <f t="shared" ref="J15:J78" si="7">I15</f>
        <v>0</v>
      </c>
      <c r="K15" s="28"/>
      <c r="L15" s="31"/>
      <c r="M15" s="25">
        <f>L15-16951.6</f>
        <v>-16951.599999999999</v>
      </c>
      <c r="N15" s="25"/>
      <c r="O15" s="31"/>
      <c r="P15" s="25">
        <f t="shared" ref="P15:P79" si="8">O15</f>
        <v>0</v>
      </c>
      <c r="Q15" s="25"/>
    </row>
    <row r="16" spans="1:17" ht="85.15" customHeight="1" x14ac:dyDescent="0.3">
      <c r="A16" s="18" t="s">
        <v>18</v>
      </c>
      <c r="B16" s="19" t="s">
        <v>178</v>
      </c>
      <c r="C16" s="24">
        <f t="shared" si="5"/>
        <v>138649.9</v>
      </c>
      <c r="D16" s="25">
        <f t="shared" si="5"/>
        <v>34662.400000000001</v>
      </c>
      <c r="E16" s="24"/>
      <c r="F16" s="29">
        <v>0</v>
      </c>
      <c r="G16" s="25">
        <f t="shared" si="6"/>
        <v>0</v>
      </c>
      <c r="H16" s="30"/>
      <c r="I16" s="32">
        <v>69325</v>
      </c>
      <c r="J16" s="25">
        <f t="shared" si="7"/>
        <v>69325</v>
      </c>
      <c r="K16" s="25"/>
      <c r="L16" s="29">
        <v>34662.5</v>
      </c>
      <c r="M16" s="25">
        <f>-69325</f>
        <v>-69325</v>
      </c>
      <c r="N16" s="25"/>
      <c r="O16" s="24">
        <v>34662.400000000001</v>
      </c>
      <c r="P16" s="25">
        <f t="shared" si="8"/>
        <v>34662.400000000001</v>
      </c>
      <c r="Q16" s="25"/>
    </row>
    <row r="17" spans="1:17" ht="85.15" customHeight="1" x14ac:dyDescent="0.3">
      <c r="A17" s="18" t="s">
        <v>20</v>
      </c>
      <c r="B17" s="19" t="s">
        <v>179</v>
      </c>
      <c r="C17" s="24">
        <f t="shared" si="5"/>
        <v>0</v>
      </c>
      <c r="D17" s="25">
        <f t="shared" si="5"/>
        <v>111708.5</v>
      </c>
      <c r="E17" s="24"/>
      <c r="F17" s="29"/>
      <c r="G17" s="25">
        <v>119651.8</v>
      </c>
      <c r="H17" s="30"/>
      <c r="I17" s="32"/>
      <c r="J17" s="25"/>
      <c r="K17" s="25">
        <v>96998.59</v>
      </c>
      <c r="L17" s="29"/>
      <c r="M17" s="25">
        <f>-7943.3</f>
        <v>-7943.3</v>
      </c>
      <c r="N17" s="25"/>
      <c r="O17" s="24"/>
      <c r="P17" s="25"/>
      <c r="Q17" s="25"/>
    </row>
    <row r="18" spans="1:17" ht="59.25" customHeight="1" x14ac:dyDescent="0.3">
      <c r="A18" s="18" t="s">
        <v>25</v>
      </c>
      <c r="B18" s="19" t="s">
        <v>26</v>
      </c>
      <c r="C18" s="24">
        <f t="shared" si="5"/>
        <v>4010.5</v>
      </c>
      <c r="D18" s="25">
        <f t="shared" si="5"/>
        <v>4010.5</v>
      </c>
      <c r="E18" s="25">
        <f>H18+K18+N18+Q18</f>
        <v>676852.99</v>
      </c>
      <c r="F18" s="29">
        <v>3220.5</v>
      </c>
      <c r="G18" s="25">
        <f t="shared" si="6"/>
        <v>3220.5</v>
      </c>
      <c r="H18" s="24">
        <v>290568.09000000003</v>
      </c>
      <c r="I18" s="32">
        <v>790</v>
      </c>
      <c r="J18" s="25">
        <f t="shared" si="7"/>
        <v>790</v>
      </c>
      <c r="K18" s="25">
        <v>254157.3</v>
      </c>
      <c r="L18" s="24"/>
      <c r="M18" s="25">
        <f t="shared" ref="M18:M81" si="9">L18</f>
        <v>0</v>
      </c>
      <c r="N18" s="24">
        <v>132127.6</v>
      </c>
      <c r="O18" s="24"/>
      <c r="P18" s="25">
        <f t="shared" si="8"/>
        <v>0</v>
      </c>
      <c r="Q18" s="24"/>
    </row>
    <row r="19" spans="1:17" ht="94.5" customHeight="1" x14ac:dyDescent="0.3">
      <c r="A19" s="18" t="s">
        <v>27</v>
      </c>
      <c r="B19" s="19" t="s">
        <v>28</v>
      </c>
      <c r="C19" s="24">
        <f t="shared" si="5"/>
        <v>490484.39999999997</v>
      </c>
      <c r="D19" s="25">
        <f t="shared" si="5"/>
        <v>490484.39999999997</v>
      </c>
      <c r="E19" s="25">
        <f t="shared" si="5"/>
        <v>0</v>
      </c>
      <c r="F19" s="29">
        <v>200059.8</v>
      </c>
      <c r="G19" s="25">
        <f t="shared" si="6"/>
        <v>200059.8</v>
      </c>
      <c r="H19" s="24"/>
      <c r="I19" s="32">
        <v>290424.59999999998</v>
      </c>
      <c r="J19" s="25">
        <f t="shared" si="7"/>
        <v>290424.59999999998</v>
      </c>
      <c r="K19" s="28"/>
      <c r="L19" s="24"/>
      <c r="M19" s="25">
        <f t="shared" si="9"/>
        <v>0</v>
      </c>
      <c r="N19" s="24"/>
      <c r="O19" s="24"/>
      <c r="P19" s="25">
        <f t="shared" si="8"/>
        <v>0</v>
      </c>
      <c r="Q19" s="25"/>
    </row>
    <row r="20" spans="1:17" ht="57.75" customHeight="1" x14ac:dyDescent="0.3">
      <c r="A20" s="18" t="s">
        <v>29</v>
      </c>
      <c r="B20" s="19" t="s">
        <v>180</v>
      </c>
      <c r="C20" s="24">
        <f t="shared" si="5"/>
        <v>137269.40000000002</v>
      </c>
      <c r="D20" s="25">
        <f t="shared" si="5"/>
        <v>84822.1</v>
      </c>
      <c r="E20" s="25">
        <f>H20+K20+N20+Q20</f>
        <v>23574.25</v>
      </c>
      <c r="F20" s="29">
        <v>24080</v>
      </c>
      <c r="G20" s="25">
        <f t="shared" si="6"/>
        <v>24080</v>
      </c>
      <c r="H20" s="24"/>
      <c r="I20" s="32">
        <v>37729.800000000003</v>
      </c>
      <c r="J20" s="25">
        <f t="shared" si="7"/>
        <v>37729.800000000003</v>
      </c>
      <c r="K20" s="25">
        <v>23574.25</v>
      </c>
      <c r="L20" s="29">
        <v>37729.800000000003</v>
      </c>
      <c r="M20" s="25">
        <f>L20-52447.3</f>
        <v>-14717.5</v>
      </c>
      <c r="N20" s="25"/>
      <c r="O20" s="29">
        <v>37729.800000000003</v>
      </c>
      <c r="P20" s="25">
        <f t="shared" si="8"/>
        <v>37729.800000000003</v>
      </c>
      <c r="Q20" s="25"/>
    </row>
    <row r="21" spans="1:17" ht="57.75" customHeight="1" x14ac:dyDescent="0.3">
      <c r="A21" s="18" t="s">
        <v>30</v>
      </c>
      <c r="B21" s="19" t="s">
        <v>181</v>
      </c>
      <c r="C21" s="24">
        <f t="shared" si="5"/>
        <v>188013.9</v>
      </c>
      <c r="D21" s="25">
        <f t="shared" si="5"/>
        <v>88677.799999999988</v>
      </c>
      <c r="E21" s="25">
        <f t="shared" si="5"/>
        <v>0</v>
      </c>
      <c r="F21" s="24"/>
      <c r="G21" s="25">
        <f t="shared" si="6"/>
        <v>0</v>
      </c>
      <c r="H21" s="28"/>
      <c r="I21" s="32">
        <v>46513</v>
      </c>
      <c r="J21" s="25">
        <f t="shared" si="7"/>
        <v>46513</v>
      </c>
      <c r="K21" s="25"/>
      <c r="L21" s="29">
        <v>69663.199999999997</v>
      </c>
      <c r="M21" s="25">
        <f>L21-99336.1</f>
        <v>-29672.900000000009</v>
      </c>
      <c r="N21" s="25"/>
      <c r="O21" s="29">
        <v>71837.7</v>
      </c>
      <c r="P21" s="25">
        <f t="shared" si="8"/>
        <v>71837.7</v>
      </c>
      <c r="Q21" s="25"/>
    </row>
    <row r="22" spans="1:17" ht="72.75" customHeight="1" x14ac:dyDescent="0.3">
      <c r="A22" s="18" t="s">
        <v>31</v>
      </c>
      <c r="B22" s="19" t="s">
        <v>182</v>
      </c>
      <c r="C22" s="24">
        <f t="shared" si="5"/>
        <v>1805099</v>
      </c>
      <c r="D22" s="25">
        <f t="shared" si="5"/>
        <v>1254878.8</v>
      </c>
      <c r="E22" s="25">
        <f t="shared" si="5"/>
        <v>142245.03999999998</v>
      </c>
      <c r="F22" s="29">
        <v>101382.8</v>
      </c>
      <c r="G22" s="25">
        <f t="shared" si="6"/>
        <v>101382.8</v>
      </c>
      <c r="H22" s="24"/>
      <c r="I22" s="32">
        <v>563785.4</v>
      </c>
      <c r="J22" s="25">
        <f>I22</f>
        <v>563785.4</v>
      </c>
      <c r="K22" s="24">
        <v>67438.899999999994</v>
      </c>
      <c r="L22" s="29">
        <v>851858.1</v>
      </c>
      <c r="M22" s="25">
        <f>L22-550220.2</f>
        <v>301637.90000000002</v>
      </c>
      <c r="N22" s="24">
        <v>74806.14</v>
      </c>
      <c r="O22" s="29">
        <v>288072.7</v>
      </c>
      <c r="P22" s="25">
        <f t="shared" si="8"/>
        <v>288072.7</v>
      </c>
      <c r="Q22" s="25"/>
    </row>
    <row r="23" spans="1:17" ht="83.25" customHeight="1" x14ac:dyDescent="0.3">
      <c r="A23" s="18" t="s">
        <v>32</v>
      </c>
      <c r="B23" s="19" t="s">
        <v>183</v>
      </c>
      <c r="C23" s="24">
        <f t="shared" si="5"/>
        <v>266256.40000000002</v>
      </c>
      <c r="D23" s="25">
        <f t="shared" si="5"/>
        <v>0</v>
      </c>
      <c r="E23" s="25">
        <f t="shared" si="5"/>
        <v>0</v>
      </c>
      <c r="F23" s="24"/>
      <c r="G23" s="25">
        <f t="shared" si="6"/>
        <v>0</v>
      </c>
      <c r="H23" s="28"/>
      <c r="I23" s="32">
        <v>266256.40000000002</v>
      </c>
      <c r="J23" s="25">
        <f t="shared" si="7"/>
        <v>266256.40000000002</v>
      </c>
      <c r="K23" s="28">
        <v>0</v>
      </c>
      <c r="L23" s="24"/>
      <c r="M23" s="25">
        <f>-266256.4</f>
        <v>-266256.40000000002</v>
      </c>
      <c r="N23" s="25"/>
      <c r="O23" s="31"/>
      <c r="P23" s="25">
        <f t="shared" si="8"/>
        <v>0</v>
      </c>
      <c r="Q23" s="25"/>
    </row>
    <row r="24" spans="1:17" ht="76.5" customHeight="1" x14ac:dyDescent="0.3">
      <c r="A24" s="18" t="s">
        <v>33</v>
      </c>
      <c r="B24" s="19" t="s">
        <v>184</v>
      </c>
      <c r="C24" s="24">
        <f t="shared" si="5"/>
        <v>66558.600000000006</v>
      </c>
      <c r="D24" s="25">
        <f t="shared" si="5"/>
        <v>0</v>
      </c>
      <c r="E24" s="25">
        <f t="shared" si="5"/>
        <v>0</v>
      </c>
      <c r="F24" s="24"/>
      <c r="G24" s="25">
        <f t="shared" si="6"/>
        <v>0</v>
      </c>
      <c r="H24" s="28"/>
      <c r="I24" s="32">
        <v>66558.600000000006</v>
      </c>
      <c r="J24" s="25">
        <f t="shared" si="7"/>
        <v>66558.600000000006</v>
      </c>
      <c r="K24" s="25">
        <v>0</v>
      </c>
      <c r="L24" s="24"/>
      <c r="M24" s="25">
        <f>-I24</f>
        <v>-66558.600000000006</v>
      </c>
      <c r="N24" s="25"/>
      <c r="O24" s="31"/>
      <c r="P24" s="25">
        <f t="shared" si="8"/>
        <v>0</v>
      </c>
      <c r="Q24" s="25"/>
    </row>
    <row r="25" spans="1:17" ht="66" customHeight="1" x14ac:dyDescent="0.3">
      <c r="A25" s="18" t="s">
        <v>34</v>
      </c>
      <c r="B25" s="19" t="s">
        <v>185</v>
      </c>
      <c r="C25" s="24">
        <f t="shared" si="5"/>
        <v>744159.5</v>
      </c>
      <c r="D25" s="25">
        <f t="shared" si="5"/>
        <v>0</v>
      </c>
      <c r="E25" s="25">
        <f t="shared" si="5"/>
        <v>0</v>
      </c>
      <c r="F25" s="24"/>
      <c r="G25" s="25">
        <f t="shared" si="6"/>
        <v>0</v>
      </c>
      <c r="H25" s="28"/>
      <c r="I25" s="32">
        <v>300000</v>
      </c>
      <c r="J25" s="25">
        <f t="shared" si="7"/>
        <v>300000</v>
      </c>
      <c r="K25" s="28">
        <v>0</v>
      </c>
      <c r="L25" s="29">
        <v>444159.5</v>
      </c>
      <c r="M25" s="25">
        <f>L25-744159.5</f>
        <v>-300000</v>
      </c>
      <c r="N25" s="25"/>
      <c r="O25" s="31"/>
      <c r="P25" s="25">
        <f t="shared" si="8"/>
        <v>0</v>
      </c>
      <c r="Q25" s="25"/>
    </row>
    <row r="26" spans="1:17" ht="59.25" customHeight="1" x14ac:dyDescent="0.3">
      <c r="A26" s="18" t="s">
        <v>35</v>
      </c>
      <c r="B26" s="19" t="s">
        <v>186</v>
      </c>
      <c r="C26" s="24">
        <f t="shared" si="5"/>
        <v>1040785.3</v>
      </c>
      <c r="D26" s="25">
        <f t="shared" si="5"/>
        <v>695785.3</v>
      </c>
      <c r="E26" s="25">
        <f t="shared" si="5"/>
        <v>549430</v>
      </c>
      <c r="F26" s="29">
        <v>250000</v>
      </c>
      <c r="G26" s="25">
        <f t="shared" si="6"/>
        <v>250000</v>
      </c>
      <c r="H26" s="25">
        <v>549430</v>
      </c>
      <c r="I26" s="32">
        <v>250000</v>
      </c>
      <c r="J26" s="25">
        <f t="shared" si="7"/>
        <v>250000</v>
      </c>
      <c r="K26" s="28">
        <v>0</v>
      </c>
      <c r="L26" s="29">
        <v>250000</v>
      </c>
      <c r="M26" s="25">
        <f>L26-345000</f>
        <v>-95000</v>
      </c>
      <c r="N26" s="25"/>
      <c r="O26" s="29">
        <v>290785.3</v>
      </c>
      <c r="P26" s="25">
        <f t="shared" si="8"/>
        <v>290785.3</v>
      </c>
      <c r="Q26" s="25"/>
    </row>
    <row r="27" spans="1:17" ht="78" customHeight="1" x14ac:dyDescent="0.3">
      <c r="A27" s="18" t="s">
        <v>36</v>
      </c>
      <c r="B27" s="19" t="s">
        <v>187</v>
      </c>
      <c r="C27" s="24">
        <f t="shared" si="5"/>
        <v>5824.9</v>
      </c>
      <c r="D27" s="25">
        <f t="shared" si="5"/>
        <v>0</v>
      </c>
      <c r="E27" s="25">
        <f t="shared" si="5"/>
        <v>0</v>
      </c>
      <c r="F27" s="24"/>
      <c r="G27" s="25">
        <f t="shared" si="6"/>
        <v>0</v>
      </c>
      <c r="H27" s="28"/>
      <c r="I27" s="32">
        <v>5824.9</v>
      </c>
      <c r="J27" s="25">
        <f t="shared" si="7"/>
        <v>5824.9</v>
      </c>
      <c r="K27" s="28"/>
      <c r="L27" s="24"/>
      <c r="M27" s="25">
        <f>-5824.9</f>
        <v>-5824.9</v>
      </c>
      <c r="N27" s="25"/>
      <c r="O27" s="31"/>
      <c r="P27" s="25">
        <f t="shared" si="8"/>
        <v>0</v>
      </c>
      <c r="Q27" s="25"/>
    </row>
    <row r="28" spans="1:17" ht="90" customHeight="1" x14ac:dyDescent="0.3">
      <c r="A28" s="18" t="s">
        <v>37</v>
      </c>
      <c r="B28" s="19" t="s">
        <v>38</v>
      </c>
      <c r="C28" s="24">
        <f t="shared" si="5"/>
        <v>378512.6</v>
      </c>
      <c r="D28" s="25">
        <f t="shared" si="5"/>
        <v>378512.6</v>
      </c>
      <c r="E28" s="25">
        <f t="shared" si="5"/>
        <v>300895.42000000004</v>
      </c>
      <c r="F28" s="29">
        <v>94628.2</v>
      </c>
      <c r="G28" s="25">
        <f t="shared" si="6"/>
        <v>94628.2</v>
      </c>
      <c r="H28" s="28">
        <v>157869.32</v>
      </c>
      <c r="I28" s="32">
        <v>94628.2</v>
      </c>
      <c r="J28" s="25">
        <f t="shared" si="7"/>
        <v>94628.2</v>
      </c>
      <c r="K28" s="24">
        <v>66476.22</v>
      </c>
      <c r="L28" s="29">
        <v>94628.2</v>
      </c>
      <c r="M28" s="25">
        <f>L28</f>
        <v>94628.2</v>
      </c>
      <c r="N28" s="24">
        <v>76549.88</v>
      </c>
      <c r="O28" s="29">
        <v>94628</v>
      </c>
      <c r="P28" s="25">
        <f t="shared" si="8"/>
        <v>94628</v>
      </c>
      <c r="Q28" s="25"/>
    </row>
    <row r="29" spans="1:17" ht="97.5" customHeight="1" x14ac:dyDescent="0.3">
      <c r="A29" s="18" t="s">
        <v>39</v>
      </c>
      <c r="B29" s="19" t="s">
        <v>197</v>
      </c>
      <c r="C29" s="24">
        <f t="shared" si="5"/>
        <v>1245695.5</v>
      </c>
      <c r="D29" s="25">
        <f>G29+J29+M29+P29</f>
        <v>141642.39999999994</v>
      </c>
      <c r="E29" s="25">
        <f t="shared" si="5"/>
        <v>0</v>
      </c>
      <c r="F29" s="29">
        <v>272279.90000000002</v>
      </c>
      <c r="G29" s="25">
        <f>F29-119651.8</f>
        <v>152628.10000000003</v>
      </c>
      <c r="H29" s="28"/>
      <c r="I29" s="32">
        <v>86951.9</v>
      </c>
      <c r="J29" s="25">
        <f t="shared" si="7"/>
        <v>86951.9</v>
      </c>
      <c r="K29" s="28"/>
      <c r="L29" s="29">
        <v>886463.7</v>
      </c>
      <c r="M29" s="25">
        <f>L29-984401.3</f>
        <v>-97937.600000000093</v>
      </c>
      <c r="N29" s="25"/>
      <c r="O29" s="24"/>
      <c r="P29" s="25">
        <f t="shared" si="8"/>
        <v>0</v>
      </c>
      <c r="Q29" s="25"/>
    </row>
    <row r="30" spans="1:17" ht="108.75" customHeight="1" x14ac:dyDescent="0.3">
      <c r="A30" s="18" t="s">
        <v>40</v>
      </c>
      <c r="B30" s="19" t="s">
        <v>188</v>
      </c>
      <c r="C30" s="24">
        <f t="shared" si="5"/>
        <v>650621.1</v>
      </c>
      <c r="D30" s="25">
        <f t="shared" si="5"/>
        <v>463648.39999999997</v>
      </c>
      <c r="E30" s="25">
        <f t="shared" si="5"/>
        <v>0</v>
      </c>
      <c r="F30" s="24"/>
      <c r="G30" s="25">
        <f t="shared" si="6"/>
        <v>0</v>
      </c>
      <c r="H30" s="25"/>
      <c r="I30" s="33"/>
      <c r="J30" s="25">
        <f t="shared" si="7"/>
        <v>0</v>
      </c>
      <c r="K30" s="25"/>
      <c r="L30" s="29">
        <v>314125</v>
      </c>
      <c r="M30" s="25">
        <f>L30-186972.7</f>
        <v>127152.29999999999</v>
      </c>
      <c r="N30" s="25"/>
      <c r="O30" s="29">
        <v>336496.1</v>
      </c>
      <c r="P30" s="25">
        <f t="shared" si="8"/>
        <v>336496.1</v>
      </c>
      <c r="Q30" s="25"/>
    </row>
    <row r="31" spans="1:17" ht="106.5" customHeight="1" x14ac:dyDescent="0.3">
      <c r="A31" s="18" t="s">
        <v>41</v>
      </c>
      <c r="B31" s="19" t="s">
        <v>42</v>
      </c>
      <c r="C31" s="24">
        <f t="shared" si="5"/>
        <v>97028.800000000003</v>
      </c>
      <c r="D31" s="25">
        <f t="shared" si="5"/>
        <v>97028.800000000003</v>
      </c>
      <c r="E31" s="25">
        <f>H31+K31+N31+Q31</f>
        <v>107350.85</v>
      </c>
      <c r="F31" s="29">
        <v>72771.600000000006</v>
      </c>
      <c r="G31" s="25">
        <f t="shared" si="6"/>
        <v>72771.600000000006</v>
      </c>
      <c r="H31" s="28">
        <v>19223.47</v>
      </c>
      <c r="I31" s="32">
        <v>24257.200000000001</v>
      </c>
      <c r="J31" s="25">
        <f t="shared" si="7"/>
        <v>24257.200000000001</v>
      </c>
      <c r="K31" s="25">
        <v>72228.92</v>
      </c>
      <c r="M31" s="25">
        <f t="shared" si="9"/>
        <v>0</v>
      </c>
      <c r="N31" s="25">
        <v>15898.46</v>
      </c>
      <c r="O31" s="24"/>
      <c r="P31" s="25">
        <f t="shared" si="8"/>
        <v>0</v>
      </c>
      <c r="Q31" s="25"/>
    </row>
    <row r="32" spans="1:17" ht="94.5" customHeight="1" x14ac:dyDescent="0.3">
      <c r="A32" s="18" t="s">
        <v>43</v>
      </c>
      <c r="B32" s="19" t="s">
        <v>189</v>
      </c>
      <c r="C32" s="24">
        <f t="shared" si="5"/>
        <v>356867.4</v>
      </c>
      <c r="D32" s="25">
        <f t="shared" si="5"/>
        <v>91871.999999999971</v>
      </c>
      <c r="E32" s="25">
        <f t="shared" si="5"/>
        <v>0</v>
      </c>
      <c r="F32" s="29">
        <v>89220.800000000003</v>
      </c>
      <c r="G32" s="25">
        <f t="shared" si="6"/>
        <v>89220.800000000003</v>
      </c>
      <c r="H32" s="28"/>
      <c r="I32" s="32">
        <v>89222</v>
      </c>
      <c r="J32" s="25">
        <f t="shared" si="7"/>
        <v>89222</v>
      </c>
      <c r="K32" s="24"/>
      <c r="L32" s="29">
        <v>178424.6</v>
      </c>
      <c r="M32" s="25">
        <f>L32-264995.4</f>
        <v>-86570.800000000017</v>
      </c>
      <c r="N32" s="25"/>
      <c r="O32" s="24"/>
      <c r="P32" s="25">
        <f t="shared" si="8"/>
        <v>0</v>
      </c>
      <c r="Q32" s="25"/>
    </row>
    <row r="33" spans="1:17" ht="63" customHeight="1" x14ac:dyDescent="0.3">
      <c r="A33" s="18" t="s">
        <v>44</v>
      </c>
      <c r="B33" s="19" t="s">
        <v>190</v>
      </c>
      <c r="C33" s="24">
        <f t="shared" si="5"/>
        <v>67309.5</v>
      </c>
      <c r="D33" s="25">
        <f t="shared" si="5"/>
        <v>88739.5</v>
      </c>
      <c r="E33" s="25">
        <f t="shared" si="5"/>
        <v>0</v>
      </c>
      <c r="F33" s="29">
        <v>16827.3</v>
      </c>
      <c r="G33" s="25">
        <f t="shared" si="6"/>
        <v>16827.3</v>
      </c>
      <c r="H33" s="24"/>
      <c r="I33" s="32">
        <v>16827.3</v>
      </c>
      <c r="J33" s="25">
        <f t="shared" si="7"/>
        <v>16827.3</v>
      </c>
      <c r="K33" s="28"/>
      <c r="L33" s="29">
        <v>16827.3</v>
      </c>
      <c r="M33" s="25">
        <f>L33+21430</f>
        <v>38257.300000000003</v>
      </c>
      <c r="N33" s="25"/>
      <c r="O33" s="29">
        <v>16827.599999999999</v>
      </c>
      <c r="P33" s="25">
        <f t="shared" si="8"/>
        <v>16827.599999999999</v>
      </c>
      <c r="Q33" s="25"/>
    </row>
    <row r="34" spans="1:17" ht="64.5" customHeight="1" x14ac:dyDescent="0.3">
      <c r="A34" s="18" t="s">
        <v>45</v>
      </c>
      <c r="B34" s="19" t="s">
        <v>191</v>
      </c>
      <c r="C34" s="24">
        <f t="shared" si="5"/>
        <v>1378492.4</v>
      </c>
      <c r="D34" s="25">
        <f t="shared" si="5"/>
        <v>688093.2</v>
      </c>
      <c r="E34" s="25">
        <f t="shared" si="5"/>
        <v>0</v>
      </c>
      <c r="F34" s="29">
        <v>344623.1</v>
      </c>
      <c r="G34" s="25">
        <f t="shared" si="6"/>
        <v>344623.1</v>
      </c>
      <c r="H34" s="28"/>
      <c r="I34" s="32">
        <v>344623.1</v>
      </c>
      <c r="J34" s="25">
        <f t="shared" si="7"/>
        <v>344623.1</v>
      </c>
      <c r="K34" s="24"/>
      <c r="L34" s="29">
        <v>344623.1</v>
      </c>
      <c r="M34" s="25">
        <f>L34-690399.2</f>
        <v>-345776.1</v>
      </c>
      <c r="N34" s="24"/>
      <c r="O34" s="29">
        <v>344623.1</v>
      </c>
      <c r="P34" s="25">
        <f t="shared" si="8"/>
        <v>344623.1</v>
      </c>
      <c r="Q34" s="25"/>
    </row>
    <row r="35" spans="1:17" ht="63.75" customHeight="1" x14ac:dyDescent="0.3">
      <c r="A35" s="18" t="s">
        <v>46</v>
      </c>
      <c r="B35" s="19" t="s">
        <v>192</v>
      </c>
      <c r="C35" s="24">
        <f t="shared" si="5"/>
        <v>284533.2</v>
      </c>
      <c r="D35" s="25">
        <f t="shared" si="5"/>
        <v>82306.599999999991</v>
      </c>
      <c r="E35" s="25">
        <f t="shared" si="5"/>
        <v>6518.3</v>
      </c>
      <c r="F35" s="29">
        <v>56906.6</v>
      </c>
      <c r="G35" s="25">
        <f t="shared" si="6"/>
        <v>56906.6</v>
      </c>
      <c r="H35" s="24"/>
      <c r="I35" s="32">
        <v>85359.9</v>
      </c>
      <c r="J35" s="25">
        <f t="shared" si="7"/>
        <v>85359.9</v>
      </c>
      <c r="K35" s="25">
        <v>6518.3</v>
      </c>
      <c r="L35" s="29">
        <v>85359.9</v>
      </c>
      <c r="M35" s="25">
        <f>L35-202226.6</f>
        <v>-116866.70000000001</v>
      </c>
      <c r="N35" s="25"/>
      <c r="O35" s="29">
        <v>56906.8</v>
      </c>
      <c r="P35" s="25">
        <f t="shared" si="8"/>
        <v>56906.8</v>
      </c>
      <c r="Q35" s="25"/>
    </row>
    <row r="36" spans="1:17" ht="90" customHeight="1" x14ac:dyDescent="0.3">
      <c r="A36" s="18" t="s">
        <v>47</v>
      </c>
      <c r="B36" s="19" t="s">
        <v>193</v>
      </c>
      <c r="C36" s="24">
        <f t="shared" si="5"/>
        <v>732702</v>
      </c>
      <c r="D36" s="25">
        <f t="shared" si="5"/>
        <v>461558.70000000007</v>
      </c>
      <c r="E36" s="25">
        <f t="shared" si="5"/>
        <v>53871.270000000004</v>
      </c>
      <c r="F36" s="29">
        <v>99973.1</v>
      </c>
      <c r="G36" s="25">
        <f t="shared" si="6"/>
        <v>99973.1</v>
      </c>
      <c r="H36" s="28"/>
      <c r="I36" s="32">
        <v>219810.6</v>
      </c>
      <c r="J36" s="25">
        <f t="shared" si="7"/>
        <v>219810.6</v>
      </c>
      <c r="K36" s="25">
        <v>38081.9</v>
      </c>
      <c r="L36" s="29">
        <v>275278.7</v>
      </c>
      <c r="M36" s="25">
        <f>L36-271143.3</f>
        <v>4135.4000000000233</v>
      </c>
      <c r="N36" s="25">
        <v>15789.37</v>
      </c>
      <c r="O36" s="29">
        <v>137639.6</v>
      </c>
      <c r="P36" s="25">
        <f t="shared" si="8"/>
        <v>137639.6</v>
      </c>
      <c r="Q36" s="25"/>
    </row>
    <row r="37" spans="1:17" ht="77.25" customHeight="1" x14ac:dyDescent="0.3">
      <c r="A37" s="18" t="s">
        <v>48</v>
      </c>
      <c r="B37" s="19" t="s">
        <v>194</v>
      </c>
      <c r="C37" s="24">
        <f t="shared" si="5"/>
        <v>2760850</v>
      </c>
      <c r="D37" s="25">
        <f t="shared" si="5"/>
        <v>2124020</v>
      </c>
      <c r="E37" s="25">
        <f t="shared" si="5"/>
        <v>403925.53</v>
      </c>
      <c r="F37" s="29">
        <v>580000</v>
      </c>
      <c r="G37" s="25">
        <f t="shared" si="6"/>
        <v>580000</v>
      </c>
      <c r="H37" s="24"/>
      <c r="I37" s="26"/>
      <c r="J37" s="25">
        <f t="shared" si="7"/>
        <v>0</v>
      </c>
      <c r="K37" s="26"/>
      <c r="L37" s="29">
        <v>609000</v>
      </c>
      <c r="M37" s="25">
        <f>L37-636830</f>
        <v>-27830</v>
      </c>
      <c r="N37" s="26">
        <v>403925.53</v>
      </c>
      <c r="O37" s="29">
        <v>1571850</v>
      </c>
      <c r="P37" s="25">
        <f t="shared" si="8"/>
        <v>1571850</v>
      </c>
      <c r="Q37" s="25"/>
    </row>
    <row r="38" spans="1:17" ht="70.5" customHeight="1" x14ac:dyDescent="0.3">
      <c r="A38" s="18" t="s">
        <v>49</v>
      </c>
      <c r="B38" s="19" t="s">
        <v>50</v>
      </c>
      <c r="C38" s="24">
        <f t="shared" si="5"/>
        <v>85696.8</v>
      </c>
      <c r="D38" s="25">
        <f t="shared" si="5"/>
        <v>85696.8</v>
      </c>
      <c r="E38" s="25">
        <f t="shared" si="5"/>
        <v>0</v>
      </c>
      <c r="F38" s="24"/>
      <c r="G38" s="25">
        <f t="shared" si="6"/>
        <v>0</v>
      </c>
      <c r="H38" s="31"/>
      <c r="I38" s="32">
        <v>23467.3</v>
      </c>
      <c r="J38" s="25">
        <f t="shared" si="7"/>
        <v>23467.3</v>
      </c>
      <c r="K38" s="31"/>
      <c r="L38" s="31"/>
      <c r="M38" s="25">
        <f t="shared" si="9"/>
        <v>0</v>
      </c>
      <c r="N38" s="31"/>
      <c r="O38" s="29">
        <v>62229.5</v>
      </c>
      <c r="P38" s="25">
        <f t="shared" si="8"/>
        <v>62229.5</v>
      </c>
      <c r="Q38" s="31"/>
    </row>
    <row r="39" spans="1:17" ht="87.75" customHeight="1" x14ac:dyDescent="0.3">
      <c r="A39" s="18" t="s">
        <v>51</v>
      </c>
      <c r="B39" s="19" t="s">
        <v>52</v>
      </c>
      <c r="C39" s="24">
        <f t="shared" si="5"/>
        <v>247979.5</v>
      </c>
      <c r="D39" s="25">
        <f t="shared" si="5"/>
        <v>247979.5</v>
      </c>
      <c r="E39" s="25">
        <f t="shared" si="5"/>
        <v>17272.52</v>
      </c>
      <c r="F39" s="24"/>
      <c r="G39" s="25">
        <f t="shared" si="6"/>
        <v>0</v>
      </c>
      <c r="H39" s="31"/>
      <c r="I39" s="31"/>
      <c r="J39" s="25">
        <f t="shared" si="7"/>
        <v>0</v>
      </c>
      <c r="K39" s="31"/>
      <c r="L39" s="26"/>
      <c r="M39" s="25">
        <f t="shared" si="9"/>
        <v>0</v>
      </c>
      <c r="N39" s="26">
        <v>17272.52</v>
      </c>
      <c r="O39" s="29">
        <v>247979.5</v>
      </c>
      <c r="P39" s="25">
        <f t="shared" si="8"/>
        <v>247979.5</v>
      </c>
      <c r="Q39" s="31"/>
    </row>
    <row r="40" spans="1:17" ht="66.75" customHeight="1" x14ac:dyDescent="0.3">
      <c r="A40" s="18" t="s">
        <v>53</v>
      </c>
      <c r="B40" s="19" t="s">
        <v>54</v>
      </c>
      <c r="C40" s="24">
        <f t="shared" si="5"/>
        <v>1242421.3999999999</v>
      </c>
      <c r="D40" s="25">
        <f t="shared" si="5"/>
        <v>1242421.3999999999</v>
      </c>
      <c r="E40" s="25">
        <f t="shared" si="5"/>
        <v>557654.5</v>
      </c>
      <c r="F40" s="29">
        <v>150801</v>
      </c>
      <c r="G40" s="25">
        <f t="shared" si="6"/>
        <v>150801</v>
      </c>
      <c r="H40" s="31"/>
      <c r="I40" s="32">
        <v>145300</v>
      </c>
      <c r="J40" s="25">
        <f t="shared" si="7"/>
        <v>145300</v>
      </c>
      <c r="K40" s="26">
        <v>187292.1</v>
      </c>
      <c r="L40" s="29">
        <v>125750</v>
      </c>
      <c r="M40" s="25">
        <f t="shared" si="9"/>
        <v>125750</v>
      </c>
      <c r="N40" s="31">
        <v>370362.4</v>
      </c>
      <c r="O40" s="29">
        <v>820570.4</v>
      </c>
      <c r="P40" s="25">
        <f t="shared" si="8"/>
        <v>820570.4</v>
      </c>
      <c r="Q40" s="25"/>
    </row>
    <row r="41" spans="1:17" ht="83.25" customHeight="1" x14ac:dyDescent="0.3">
      <c r="A41" s="18" t="s">
        <v>55</v>
      </c>
      <c r="B41" s="19" t="s">
        <v>56</v>
      </c>
      <c r="C41" s="24">
        <f t="shared" si="5"/>
        <v>78349.600000000006</v>
      </c>
      <c r="D41" s="25">
        <f t="shared" si="5"/>
        <v>78349.600000000006</v>
      </c>
      <c r="E41" s="25">
        <f t="shared" si="5"/>
        <v>47642.879999999997</v>
      </c>
      <c r="F41" s="29">
        <v>24829.7</v>
      </c>
      <c r="G41" s="25">
        <f t="shared" si="6"/>
        <v>24829.7</v>
      </c>
      <c r="H41" s="24"/>
      <c r="I41" s="32">
        <v>20452.099999999999</v>
      </c>
      <c r="J41" s="25">
        <f t="shared" si="7"/>
        <v>20452.099999999999</v>
      </c>
      <c r="K41" s="24"/>
      <c r="L41" s="29">
        <v>20421.900000000001</v>
      </c>
      <c r="M41" s="25">
        <f t="shared" si="9"/>
        <v>20421.900000000001</v>
      </c>
      <c r="N41" s="25">
        <v>47642.879999999997</v>
      </c>
      <c r="O41" s="29">
        <v>12645.9</v>
      </c>
      <c r="P41" s="25">
        <f t="shared" si="8"/>
        <v>12645.9</v>
      </c>
      <c r="Q41" s="26"/>
    </row>
    <row r="42" spans="1:17" ht="59.25" customHeight="1" x14ac:dyDescent="0.3">
      <c r="A42" s="18" t="s">
        <v>57</v>
      </c>
      <c r="B42" s="19" t="s">
        <v>58</v>
      </c>
      <c r="C42" s="24">
        <f t="shared" si="5"/>
        <v>891373.9</v>
      </c>
      <c r="D42" s="25">
        <f t="shared" si="5"/>
        <v>891373.9</v>
      </c>
      <c r="E42" s="25">
        <f t="shared" si="5"/>
        <v>0</v>
      </c>
      <c r="F42" s="29">
        <v>200000</v>
      </c>
      <c r="G42" s="25">
        <f t="shared" si="6"/>
        <v>200000</v>
      </c>
      <c r="H42" s="24"/>
      <c r="I42" s="32">
        <v>250000</v>
      </c>
      <c r="J42" s="25">
        <f t="shared" si="7"/>
        <v>250000</v>
      </c>
      <c r="K42" s="28"/>
      <c r="L42" s="29">
        <v>250000</v>
      </c>
      <c r="M42" s="25">
        <f t="shared" si="9"/>
        <v>250000</v>
      </c>
      <c r="N42" s="25"/>
      <c r="O42" s="29">
        <v>191373.9</v>
      </c>
      <c r="P42" s="25">
        <f t="shared" si="8"/>
        <v>191373.9</v>
      </c>
      <c r="Q42" s="24"/>
    </row>
    <row r="43" spans="1:17" ht="63" customHeight="1" x14ac:dyDescent="0.3">
      <c r="A43" s="18" t="s">
        <v>59</v>
      </c>
      <c r="B43" s="19" t="s">
        <v>60</v>
      </c>
      <c r="C43" s="24">
        <f t="shared" si="5"/>
        <v>62144.2</v>
      </c>
      <c r="D43" s="25">
        <f t="shared" si="5"/>
        <v>62144.2</v>
      </c>
      <c r="E43" s="25">
        <f t="shared" si="5"/>
        <v>0</v>
      </c>
      <c r="F43" s="29">
        <v>40000</v>
      </c>
      <c r="G43" s="25">
        <f t="shared" si="6"/>
        <v>40000</v>
      </c>
      <c r="H43" s="24"/>
      <c r="I43" s="32">
        <v>12144.2</v>
      </c>
      <c r="J43" s="25">
        <f t="shared" si="7"/>
        <v>12144.2</v>
      </c>
      <c r="K43" s="24"/>
      <c r="L43" s="29">
        <v>10000</v>
      </c>
      <c r="M43" s="25">
        <f t="shared" si="9"/>
        <v>10000</v>
      </c>
      <c r="N43" s="25"/>
      <c r="O43" s="31"/>
      <c r="P43" s="25">
        <f t="shared" si="8"/>
        <v>0</v>
      </c>
      <c r="Q43" s="25"/>
    </row>
    <row r="44" spans="1:17" ht="68.25" customHeight="1" x14ac:dyDescent="0.3">
      <c r="A44" s="18" t="s">
        <v>61</v>
      </c>
      <c r="B44" s="19" t="s">
        <v>62</v>
      </c>
      <c r="C44" s="24">
        <f t="shared" si="5"/>
        <v>575093.4</v>
      </c>
      <c r="D44" s="25">
        <f t="shared" si="5"/>
        <v>575093.4</v>
      </c>
      <c r="E44" s="25">
        <f t="shared" si="5"/>
        <v>0</v>
      </c>
      <c r="F44" s="29">
        <v>150000</v>
      </c>
      <c r="G44" s="25">
        <f t="shared" si="6"/>
        <v>150000</v>
      </c>
      <c r="H44" s="24"/>
      <c r="I44" s="32">
        <v>150000</v>
      </c>
      <c r="J44" s="25">
        <f t="shared" si="7"/>
        <v>150000</v>
      </c>
      <c r="K44" s="28"/>
      <c r="L44" s="29">
        <v>150000</v>
      </c>
      <c r="M44" s="25">
        <f t="shared" si="9"/>
        <v>150000</v>
      </c>
      <c r="N44" s="25"/>
      <c r="O44" s="29">
        <v>125093.4</v>
      </c>
      <c r="P44" s="25">
        <f t="shared" si="8"/>
        <v>125093.4</v>
      </c>
      <c r="Q44" s="25"/>
    </row>
    <row r="45" spans="1:17" ht="64.5" customHeight="1" x14ac:dyDescent="0.3">
      <c r="A45" s="18" t="s">
        <v>63</v>
      </c>
      <c r="B45" s="19" t="s">
        <v>64</v>
      </c>
      <c r="C45" s="24">
        <f t="shared" si="5"/>
        <v>40839</v>
      </c>
      <c r="D45" s="25">
        <f t="shared" si="5"/>
        <v>40839</v>
      </c>
      <c r="E45" s="25">
        <f t="shared" si="5"/>
        <v>0</v>
      </c>
      <c r="F45" s="24">
        <v>15000</v>
      </c>
      <c r="G45" s="25">
        <f t="shared" si="6"/>
        <v>15000</v>
      </c>
      <c r="H45" s="24"/>
      <c r="I45" s="24">
        <v>15000</v>
      </c>
      <c r="J45" s="25">
        <f t="shared" si="7"/>
        <v>15000</v>
      </c>
      <c r="K45" s="24"/>
      <c r="L45" s="24">
        <v>10839</v>
      </c>
      <c r="M45" s="25">
        <f t="shared" si="9"/>
        <v>10839</v>
      </c>
      <c r="N45" s="24"/>
      <c r="O45" s="24"/>
      <c r="P45" s="25">
        <f t="shared" si="8"/>
        <v>0</v>
      </c>
      <c r="Q45" s="24"/>
    </row>
    <row r="46" spans="1:17" ht="70.5" customHeight="1" x14ac:dyDescent="0.3">
      <c r="A46" s="18" t="s">
        <v>65</v>
      </c>
      <c r="B46" s="19" t="s">
        <v>66</v>
      </c>
      <c r="C46" s="24">
        <f t="shared" si="5"/>
        <v>16881.099999999999</v>
      </c>
      <c r="D46" s="25">
        <f t="shared" si="5"/>
        <v>16881.099999999999</v>
      </c>
      <c r="E46" s="25">
        <f t="shared" si="5"/>
        <v>0</v>
      </c>
      <c r="F46" s="24">
        <v>4000</v>
      </c>
      <c r="G46" s="25">
        <f t="shared" si="6"/>
        <v>4000</v>
      </c>
      <c r="H46" s="24"/>
      <c r="I46" s="24">
        <v>3000</v>
      </c>
      <c r="J46" s="25">
        <f t="shared" si="7"/>
        <v>3000</v>
      </c>
      <c r="K46" s="24"/>
      <c r="L46" s="24">
        <v>2500</v>
      </c>
      <c r="M46" s="25">
        <f t="shared" si="9"/>
        <v>2500</v>
      </c>
      <c r="N46" s="24"/>
      <c r="O46" s="24">
        <v>7381.1</v>
      </c>
      <c r="P46" s="25">
        <f t="shared" si="8"/>
        <v>7381.1</v>
      </c>
      <c r="Q46" s="24"/>
    </row>
    <row r="47" spans="1:17" ht="80.25" customHeight="1" x14ac:dyDescent="0.3">
      <c r="A47" s="18" t="s">
        <v>67</v>
      </c>
      <c r="B47" s="19" t="s">
        <v>68</v>
      </c>
      <c r="C47" s="24">
        <f t="shared" si="5"/>
        <v>23199.200000000001</v>
      </c>
      <c r="D47" s="25">
        <f t="shared" si="5"/>
        <v>23199.200000000001</v>
      </c>
      <c r="E47" s="25">
        <f t="shared" si="5"/>
        <v>0</v>
      </c>
      <c r="F47" s="24">
        <v>23199.200000000001</v>
      </c>
      <c r="G47" s="25">
        <f t="shared" si="6"/>
        <v>23199.200000000001</v>
      </c>
      <c r="H47" s="24"/>
      <c r="I47" s="24"/>
      <c r="J47" s="25">
        <f t="shared" si="7"/>
        <v>0</v>
      </c>
      <c r="K47" s="24"/>
      <c r="L47" s="24"/>
      <c r="M47" s="25">
        <f t="shared" si="9"/>
        <v>0</v>
      </c>
      <c r="N47" s="24"/>
      <c r="O47" s="24"/>
      <c r="P47" s="25">
        <f t="shared" si="8"/>
        <v>0</v>
      </c>
      <c r="Q47" s="24"/>
    </row>
    <row r="48" spans="1:17" ht="109.5" customHeight="1" x14ac:dyDescent="0.3">
      <c r="A48" s="18" t="s">
        <v>69</v>
      </c>
      <c r="B48" s="19" t="s">
        <v>70</v>
      </c>
      <c r="C48" s="24">
        <f t="shared" si="5"/>
        <v>32705.3</v>
      </c>
      <c r="D48" s="25">
        <f t="shared" si="5"/>
        <v>32705.3</v>
      </c>
      <c r="E48" s="25">
        <f t="shared" si="5"/>
        <v>0</v>
      </c>
      <c r="F48" s="24">
        <v>30105.3</v>
      </c>
      <c r="G48" s="25">
        <f t="shared" si="6"/>
        <v>30105.3</v>
      </c>
      <c r="H48" s="24"/>
      <c r="I48" s="24">
        <v>2600</v>
      </c>
      <c r="J48" s="25">
        <f t="shared" si="7"/>
        <v>2600</v>
      </c>
      <c r="K48" s="24"/>
      <c r="L48" s="24"/>
      <c r="M48" s="25">
        <f t="shared" si="9"/>
        <v>0</v>
      </c>
      <c r="N48" s="24"/>
      <c r="O48" s="24"/>
      <c r="P48" s="25">
        <f t="shared" si="8"/>
        <v>0</v>
      </c>
      <c r="Q48" s="24"/>
    </row>
    <row r="49" spans="1:17" ht="96" customHeight="1" x14ac:dyDescent="0.3">
      <c r="A49" s="18" t="s">
        <v>71</v>
      </c>
      <c r="B49" s="19" t="s">
        <v>72</v>
      </c>
      <c r="C49" s="24">
        <f t="shared" si="5"/>
        <v>1152946.3</v>
      </c>
      <c r="D49" s="25">
        <f t="shared" si="5"/>
        <v>1152946.3</v>
      </c>
      <c r="E49" s="25">
        <f t="shared" si="5"/>
        <v>274255.5</v>
      </c>
      <c r="F49" s="24">
        <v>714509.2</v>
      </c>
      <c r="G49" s="25">
        <f t="shared" si="6"/>
        <v>714509.2</v>
      </c>
      <c r="H49" s="24"/>
      <c r="I49" s="24">
        <v>300000</v>
      </c>
      <c r="J49" s="25">
        <f t="shared" si="7"/>
        <v>300000</v>
      </c>
      <c r="K49" s="24">
        <v>274255.5</v>
      </c>
      <c r="L49" s="24">
        <v>138437.1</v>
      </c>
      <c r="M49" s="25">
        <f t="shared" si="9"/>
        <v>138437.1</v>
      </c>
      <c r="N49" s="24"/>
      <c r="O49" s="24"/>
      <c r="P49" s="25">
        <f t="shared" si="8"/>
        <v>0</v>
      </c>
      <c r="Q49" s="24"/>
    </row>
    <row r="50" spans="1:17" ht="94.5" customHeight="1" x14ac:dyDescent="0.3">
      <c r="A50" s="18" t="s">
        <v>73</v>
      </c>
      <c r="B50" s="19" t="s">
        <v>74</v>
      </c>
      <c r="C50" s="24">
        <f t="shared" si="5"/>
        <v>0</v>
      </c>
      <c r="D50" s="25">
        <f t="shared" si="5"/>
        <v>0</v>
      </c>
      <c r="E50" s="25">
        <f t="shared" si="5"/>
        <v>0</v>
      </c>
      <c r="F50" s="24"/>
      <c r="G50" s="25">
        <f t="shared" si="6"/>
        <v>0</v>
      </c>
      <c r="H50" s="24"/>
      <c r="I50" s="24"/>
      <c r="J50" s="25">
        <f t="shared" si="7"/>
        <v>0</v>
      </c>
      <c r="K50" s="24"/>
      <c r="L50" s="24"/>
      <c r="M50" s="25">
        <f t="shared" si="9"/>
        <v>0</v>
      </c>
      <c r="N50" s="24"/>
      <c r="O50" s="24"/>
      <c r="P50" s="25">
        <f t="shared" si="8"/>
        <v>0</v>
      </c>
      <c r="Q50" s="24"/>
    </row>
    <row r="51" spans="1:17" ht="63" customHeight="1" x14ac:dyDescent="0.3">
      <c r="A51" s="18" t="s">
        <v>75</v>
      </c>
      <c r="B51" s="19" t="s">
        <v>195</v>
      </c>
      <c r="C51" s="24">
        <f t="shared" si="5"/>
        <v>169381.30000000002</v>
      </c>
      <c r="D51" s="25">
        <f t="shared" si="5"/>
        <v>400281.30000000005</v>
      </c>
      <c r="E51" s="25">
        <f>H51+K51+N51+Q51</f>
        <v>522208.84</v>
      </c>
      <c r="F51" s="24"/>
      <c r="G51" s="25">
        <f t="shared" si="6"/>
        <v>0</v>
      </c>
      <c r="H51" s="24"/>
      <c r="I51" s="24">
        <v>152443.20000000001</v>
      </c>
      <c r="J51" s="25">
        <f t="shared" si="7"/>
        <v>152443.20000000001</v>
      </c>
      <c r="K51" s="24">
        <v>232505.7</v>
      </c>
      <c r="L51" s="24">
        <v>16938.099999999999</v>
      </c>
      <c r="M51" s="25">
        <f>L51+230900</f>
        <v>247838.1</v>
      </c>
      <c r="N51" s="24">
        <v>289703.14</v>
      </c>
      <c r="O51" s="24"/>
      <c r="P51" s="25">
        <f t="shared" si="8"/>
        <v>0</v>
      </c>
      <c r="Q51" s="24"/>
    </row>
    <row r="52" spans="1:17" ht="79.5" customHeight="1" x14ac:dyDescent="0.3">
      <c r="A52" s="18" t="s">
        <v>76</v>
      </c>
      <c r="B52" s="19" t="s">
        <v>77</v>
      </c>
      <c r="C52" s="24">
        <f t="shared" si="5"/>
        <v>1000000</v>
      </c>
      <c r="D52" s="25">
        <f t="shared" si="5"/>
        <v>1000000</v>
      </c>
      <c r="E52" s="25">
        <f t="shared" si="5"/>
        <v>0</v>
      </c>
      <c r="F52" s="24"/>
      <c r="G52" s="25">
        <f t="shared" si="6"/>
        <v>0</v>
      </c>
      <c r="H52" s="24"/>
      <c r="I52" s="24"/>
      <c r="J52" s="25">
        <f t="shared" si="7"/>
        <v>0</v>
      </c>
      <c r="K52" s="24"/>
      <c r="L52" s="24"/>
      <c r="M52" s="25">
        <f t="shared" si="9"/>
        <v>0</v>
      </c>
      <c r="N52" s="24"/>
      <c r="O52" s="24">
        <v>1000000</v>
      </c>
      <c r="P52" s="25">
        <f t="shared" si="8"/>
        <v>1000000</v>
      </c>
      <c r="Q52" s="24"/>
    </row>
    <row r="53" spans="1:17" ht="75.75" customHeight="1" x14ac:dyDescent="0.3">
      <c r="A53" s="18" t="s">
        <v>78</v>
      </c>
      <c r="B53" s="19" t="s">
        <v>198</v>
      </c>
      <c r="C53" s="24">
        <f t="shared" si="5"/>
        <v>186205.5</v>
      </c>
      <c r="D53" s="25">
        <f t="shared" si="5"/>
        <v>239505.5</v>
      </c>
      <c r="E53" s="25">
        <f t="shared" si="5"/>
        <v>188470.81</v>
      </c>
      <c r="F53" s="24">
        <v>112808</v>
      </c>
      <c r="G53" s="25">
        <f t="shared" si="6"/>
        <v>112808</v>
      </c>
      <c r="H53" s="24">
        <v>30056.81</v>
      </c>
      <c r="I53" s="24">
        <v>73397.5</v>
      </c>
      <c r="J53" s="25">
        <f>I53+50000</f>
        <v>123397.5</v>
      </c>
      <c r="K53" s="24">
        <v>63349.5</v>
      </c>
      <c r="L53" s="24"/>
      <c r="M53" s="25">
        <v>3300</v>
      </c>
      <c r="N53" s="24">
        <v>95064.5</v>
      </c>
      <c r="O53" s="24"/>
      <c r="P53" s="25">
        <f t="shared" si="8"/>
        <v>0</v>
      </c>
      <c r="Q53" s="24"/>
    </row>
    <row r="54" spans="1:17" ht="87.75" customHeight="1" x14ac:dyDescent="0.3">
      <c r="A54" s="18" t="s">
        <v>79</v>
      </c>
      <c r="B54" s="19" t="s">
        <v>80</v>
      </c>
      <c r="C54" s="24">
        <f t="shared" si="5"/>
        <v>32991.800000000003</v>
      </c>
      <c r="D54" s="25">
        <f t="shared" si="5"/>
        <v>32991.800000000003</v>
      </c>
      <c r="E54" s="25">
        <f t="shared" si="5"/>
        <v>0</v>
      </c>
      <c r="F54" s="24">
        <v>8248</v>
      </c>
      <c r="G54" s="25">
        <f t="shared" si="6"/>
        <v>8248</v>
      </c>
      <c r="H54" s="24"/>
      <c r="I54" s="24">
        <v>8248</v>
      </c>
      <c r="J54" s="25">
        <f t="shared" si="7"/>
        <v>8248</v>
      </c>
      <c r="K54" s="24"/>
      <c r="L54" s="24">
        <v>8248</v>
      </c>
      <c r="M54" s="25">
        <f t="shared" si="9"/>
        <v>8248</v>
      </c>
      <c r="N54" s="24"/>
      <c r="O54" s="24">
        <v>8247.7999999999993</v>
      </c>
      <c r="P54" s="25">
        <f t="shared" si="8"/>
        <v>8247.7999999999993</v>
      </c>
      <c r="Q54" s="24"/>
    </row>
    <row r="55" spans="1:17" ht="63" customHeight="1" x14ac:dyDescent="0.3">
      <c r="A55" s="18" t="s">
        <v>81</v>
      </c>
      <c r="B55" s="19" t="s">
        <v>199</v>
      </c>
      <c r="C55" s="24">
        <f t="shared" si="5"/>
        <v>151449.30000000002</v>
      </c>
      <c r="D55" s="25">
        <f t="shared" si="5"/>
        <v>101449.30000000002</v>
      </c>
      <c r="E55" s="25">
        <f t="shared" si="5"/>
        <v>0</v>
      </c>
      <c r="F55" s="24">
        <v>30289.8</v>
      </c>
      <c r="G55" s="25">
        <f t="shared" si="6"/>
        <v>30289.8</v>
      </c>
      <c r="H55" s="24"/>
      <c r="I55" s="24">
        <v>45434.8</v>
      </c>
      <c r="J55" s="25">
        <f>I55-50000</f>
        <v>-4565.1999999999971</v>
      </c>
      <c r="K55" s="24"/>
      <c r="L55" s="24">
        <v>45434.8</v>
      </c>
      <c r="M55" s="25">
        <f t="shared" si="9"/>
        <v>45434.8</v>
      </c>
      <c r="N55" s="24"/>
      <c r="O55" s="24">
        <v>30289.9</v>
      </c>
      <c r="P55" s="25">
        <f t="shared" si="8"/>
        <v>30289.9</v>
      </c>
      <c r="Q55" s="24"/>
    </row>
    <row r="56" spans="1:17" ht="105" customHeight="1" x14ac:dyDescent="0.3">
      <c r="A56" s="18" t="s">
        <v>82</v>
      </c>
      <c r="B56" s="19" t="s">
        <v>200</v>
      </c>
      <c r="C56" s="24">
        <f t="shared" si="5"/>
        <v>23299.599999999999</v>
      </c>
      <c r="D56" s="25">
        <f t="shared" si="5"/>
        <v>46799.6</v>
      </c>
      <c r="E56" s="25">
        <f t="shared" si="5"/>
        <v>35890.1</v>
      </c>
      <c r="F56" s="24">
        <v>23299.599999999999</v>
      </c>
      <c r="G56" s="25">
        <f t="shared" si="6"/>
        <v>23299.599999999999</v>
      </c>
      <c r="H56" s="24"/>
      <c r="I56" s="24"/>
      <c r="J56" s="25">
        <f>I56+23500</f>
        <v>23500</v>
      </c>
      <c r="K56" s="24">
        <v>35890.1</v>
      </c>
      <c r="L56" s="24"/>
      <c r="M56" s="25">
        <f t="shared" si="9"/>
        <v>0</v>
      </c>
      <c r="N56" s="24"/>
      <c r="O56" s="24"/>
      <c r="P56" s="25">
        <f t="shared" si="8"/>
        <v>0</v>
      </c>
      <c r="Q56" s="24"/>
    </row>
    <row r="57" spans="1:17" ht="90" customHeight="1" x14ac:dyDescent="0.3">
      <c r="A57" s="18" t="s">
        <v>83</v>
      </c>
      <c r="B57" s="19" t="s">
        <v>196</v>
      </c>
      <c r="C57" s="24">
        <f t="shared" si="5"/>
        <v>305129.2</v>
      </c>
      <c r="D57" s="25">
        <f t="shared" si="5"/>
        <v>301829.2</v>
      </c>
      <c r="E57" s="25">
        <f t="shared" si="5"/>
        <v>0</v>
      </c>
      <c r="F57" s="24">
        <v>61025.8</v>
      </c>
      <c r="G57" s="25">
        <f t="shared" si="6"/>
        <v>61025.8</v>
      </c>
      <c r="H57" s="24"/>
      <c r="I57" s="24">
        <v>91538.8</v>
      </c>
      <c r="J57" s="25">
        <f t="shared" si="7"/>
        <v>91538.8</v>
      </c>
      <c r="K57" s="24"/>
      <c r="L57" s="24">
        <v>91538.8</v>
      </c>
      <c r="M57" s="25">
        <f>L57-3300</f>
        <v>88238.8</v>
      </c>
      <c r="N57" s="24"/>
      <c r="O57" s="24">
        <v>61025.8</v>
      </c>
      <c r="P57" s="25">
        <f t="shared" si="8"/>
        <v>61025.8</v>
      </c>
      <c r="Q57" s="24"/>
    </row>
    <row r="58" spans="1:17" ht="102.75" customHeight="1" x14ac:dyDescent="0.3">
      <c r="A58" s="18" t="s">
        <v>84</v>
      </c>
      <c r="B58" s="19" t="s">
        <v>201</v>
      </c>
      <c r="C58" s="24">
        <f t="shared" si="5"/>
        <v>152564.5</v>
      </c>
      <c r="D58" s="25">
        <f t="shared" si="5"/>
        <v>129064.5</v>
      </c>
      <c r="E58" s="25">
        <f t="shared" si="5"/>
        <v>0</v>
      </c>
      <c r="F58" s="24"/>
      <c r="G58" s="25">
        <f t="shared" si="6"/>
        <v>0</v>
      </c>
      <c r="H58" s="24"/>
      <c r="I58" s="24">
        <v>45769.4</v>
      </c>
      <c r="J58" s="25">
        <f>I58-23500</f>
        <v>22269.4</v>
      </c>
      <c r="K58" s="24"/>
      <c r="L58" s="24">
        <v>53397.599999999999</v>
      </c>
      <c r="M58" s="25">
        <f t="shared" si="9"/>
        <v>53397.599999999999</v>
      </c>
      <c r="N58" s="24"/>
      <c r="O58" s="24">
        <v>53397.5</v>
      </c>
      <c r="P58" s="25">
        <f t="shared" si="8"/>
        <v>53397.5</v>
      </c>
      <c r="Q58" s="24"/>
    </row>
    <row r="59" spans="1:17" ht="87" customHeight="1" x14ac:dyDescent="0.3">
      <c r="A59" s="18" t="s">
        <v>85</v>
      </c>
      <c r="B59" s="19" t="s">
        <v>86</v>
      </c>
      <c r="C59" s="24">
        <f t="shared" si="5"/>
        <v>355000</v>
      </c>
      <c r="D59" s="25">
        <f t="shared" si="5"/>
        <v>355000</v>
      </c>
      <c r="E59" s="25">
        <f t="shared" si="5"/>
        <v>311284.73000000004</v>
      </c>
      <c r="F59" s="24">
        <v>177500</v>
      </c>
      <c r="G59" s="25">
        <f t="shared" si="6"/>
        <v>177500</v>
      </c>
      <c r="H59" s="25">
        <v>20179.830000000002</v>
      </c>
      <c r="I59" s="24">
        <v>177500</v>
      </c>
      <c r="J59" s="25">
        <f t="shared" si="7"/>
        <v>177500</v>
      </c>
      <c r="K59" s="25"/>
      <c r="L59" s="24"/>
      <c r="M59" s="25">
        <f t="shared" si="9"/>
        <v>0</v>
      </c>
      <c r="N59" s="24">
        <v>291104.90000000002</v>
      </c>
      <c r="O59" s="24"/>
      <c r="P59" s="25">
        <f t="shared" si="8"/>
        <v>0</v>
      </c>
      <c r="Q59" s="24"/>
    </row>
    <row r="60" spans="1:17" ht="76.5" customHeight="1" x14ac:dyDescent="0.3">
      <c r="A60" s="18" t="s">
        <v>87</v>
      </c>
      <c r="B60" s="19" t="s">
        <v>88</v>
      </c>
      <c r="C60" s="24">
        <f t="shared" si="5"/>
        <v>203688.3</v>
      </c>
      <c r="D60" s="25">
        <f t="shared" si="5"/>
        <v>203688.3</v>
      </c>
      <c r="E60" s="25">
        <f t="shared" si="5"/>
        <v>0</v>
      </c>
      <c r="F60" s="24">
        <v>50922</v>
      </c>
      <c r="G60" s="25">
        <f t="shared" si="6"/>
        <v>50922</v>
      </c>
      <c r="H60" s="24"/>
      <c r="I60" s="24">
        <v>50922</v>
      </c>
      <c r="J60" s="25">
        <f t="shared" si="7"/>
        <v>50922</v>
      </c>
      <c r="K60" s="24"/>
      <c r="L60" s="24">
        <v>50922</v>
      </c>
      <c r="M60" s="25">
        <f t="shared" si="9"/>
        <v>50922</v>
      </c>
      <c r="N60" s="24"/>
      <c r="O60" s="24">
        <v>50922.3</v>
      </c>
      <c r="P60" s="25">
        <f t="shared" si="8"/>
        <v>50922.3</v>
      </c>
      <c r="Q60" s="24"/>
    </row>
    <row r="61" spans="1:17" ht="75" customHeight="1" x14ac:dyDescent="0.3">
      <c r="A61" s="18" t="s">
        <v>89</v>
      </c>
      <c r="B61" s="19" t="s">
        <v>90</v>
      </c>
      <c r="C61" s="24">
        <f t="shared" si="5"/>
        <v>23299.599999999999</v>
      </c>
      <c r="D61" s="25">
        <f t="shared" si="5"/>
        <v>23299.599999999999</v>
      </c>
      <c r="E61" s="25">
        <f t="shared" si="5"/>
        <v>0</v>
      </c>
      <c r="F61" s="24">
        <v>23299.599999999999</v>
      </c>
      <c r="G61" s="25">
        <f t="shared" si="6"/>
        <v>23299.599999999999</v>
      </c>
      <c r="H61" s="24"/>
      <c r="I61" s="24"/>
      <c r="J61" s="25">
        <f t="shared" si="7"/>
        <v>0</v>
      </c>
      <c r="K61" s="24"/>
      <c r="L61" s="24"/>
      <c r="M61" s="25">
        <f t="shared" si="9"/>
        <v>0</v>
      </c>
      <c r="N61" s="24"/>
      <c r="O61" s="24"/>
      <c r="P61" s="25">
        <f t="shared" si="8"/>
        <v>0</v>
      </c>
      <c r="Q61" s="24"/>
    </row>
    <row r="62" spans="1:17" ht="91.5" customHeight="1" x14ac:dyDescent="0.3">
      <c r="A62" s="18" t="s">
        <v>91</v>
      </c>
      <c r="B62" s="19" t="s">
        <v>92</v>
      </c>
      <c r="C62" s="24">
        <f t="shared" si="5"/>
        <v>200000</v>
      </c>
      <c r="D62" s="25">
        <f t="shared" si="5"/>
        <v>200000</v>
      </c>
      <c r="E62" s="25">
        <f t="shared" si="5"/>
        <v>0</v>
      </c>
      <c r="F62" s="24"/>
      <c r="G62" s="25">
        <f t="shared" si="6"/>
        <v>0</v>
      </c>
      <c r="H62" s="24"/>
      <c r="I62" s="24"/>
      <c r="J62" s="25">
        <f t="shared" si="7"/>
        <v>0</v>
      </c>
      <c r="K62" s="24"/>
      <c r="L62" s="24"/>
      <c r="M62" s="25">
        <f t="shared" si="9"/>
        <v>0</v>
      </c>
      <c r="N62" s="24"/>
      <c r="O62" s="24">
        <v>200000</v>
      </c>
      <c r="P62" s="25">
        <f t="shared" si="8"/>
        <v>200000</v>
      </c>
      <c r="Q62" s="24"/>
    </row>
    <row r="63" spans="1:17" ht="96.75" customHeight="1" x14ac:dyDescent="0.3">
      <c r="A63" s="18" t="s">
        <v>93</v>
      </c>
      <c r="B63" s="19" t="s">
        <v>94</v>
      </c>
      <c r="C63" s="24">
        <f t="shared" si="5"/>
        <v>500000</v>
      </c>
      <c r="D63" s="25">
        <f t="shared" si="5"/>
        <v>500000</v>
      </c>
      <c r="E63" s="25">
        <f t="shared" si="5"/>
        <v>0</v>
      </c>
      <c r="F63" s="24"/>
      <c r="G63" s="25"/>
      <c r="H63" s="24"/>
      <c r="I63" s="24"/>
      <c r="J63" s="25">
        <f t="shared" si="7"/>
        <v>0</v>
      </c>
      <c r="K63" s="24"/>
      <c r="L63" s="24"/>
      <c r="M63" s="25">
        <f t="shared" si="9"/>
        <v>0</v>
      </c>
      <c r="N63" s="24"/>
      <c r="O63" s="24">
        <v>500000</v>
      </c>
      <c r="P63" s="25">
        <f t="shared" si="8"/>
        <v>500000</v>
      </c>
      <c r="Q63" s="24"/>
    </row>
    <row r="64" spans="1:17" ht="71.25" customHeight="1" x14ac:dyDescent="0.3">
      <c r="A64" s="18" t="s">
        <v>95</v>
      </c>
      <c r="B64" s="19" t="s">
        <v>96</v>
      </c>
      <c r="C64" s="24">
        <f t="shared" si="5"/>
        <v>2500000</v>
      </c>
      <c r="D64" s="25">
        <f t="shared" si="5"/>
        <v>2500000</v>
      </c>
      <c r="E64" s="25">
        <f t="shared" si="5"/>
        <v>0</v>
      </c>
      <c r="F64" s="24"/>
      <c r="G64" s="25">
        <f t="shared" si="6"/>
        <v>0</v>
      </c>
      <c r="H64" s="24"/>
      <c r="I64" s="24"/>
      <c r="J64" s="25">
        <f t="shared" si="7"/>
        <v>0</v>
      </c>
      <c r="K64" s="24"/>
      <c r="L64" s="24"/>
      <c r="M64" s="25">
        <f t="shared" si="9"/>
        <v>0</v>
      </c>
      <c r="N64" s="24"/>
      <c r="O64" s="24">
        <v>2500000</v>
      </c>
      <c r="P64" s="25">
        <f t="shared" si="8"/>
        <v>2500000</v>
      </c>
      <c r="Q64" s="24"/>
    </row>
    <row r="65" spans="1:17" ht="99" customHeight="1" x14ac:dyDescent="0.3">
      <c r="A65" s="18" t="s">
        <v>97</v>
      </c>
      <c r="B65" s="19" t="s">
        <v>98</v>
      </c>
      <c r="C65" s="24">
        <f t="shared" si="5"/>
        <v>243209.5</v>
      </c>
      <c r="D65" s="25">
        <f t="shared" si="5"/>
        <v>243209.5</v>
      </c>
      <c r="E65" s="25">
        <f>H65+K65+N65+Q65</f>
        <v>357711.48000000004</v>
      </c>
      <c r="F65" s="24">
        <v>52200</v>
      </c>
      <c r="G65" s="25">
        <f t="shared" si="6"/>
        <v>52200</v>
      </c>
      <c r="H65" s="25">
        <v>50605.2</v>
      </c>
      <c r="I65" s="24">
        <v>83200</v>
      </c>
      <c r="J65" s="25">
        <f t="shared" si="7"/>
        <v>83200</v>
      </c>
      <c r="K65" s="25">
        <v>301948.40000000002</v>
      </c>
      <c r="L65" s="24">
        <v>68200</v>
      </c>
      <c r="M65" s="25">
        <f t="shared" si="9"/>
        <v>68200</v>
      </c>
      <c r="N65" s="24">
        <v>5157.88</v>
      </c>
      <c r="O65" s="24">
        <v>39609.5</v>
      </c>
      <c r="P65" s="25">
        <f t="shared" si="8"/>
        <v>39609.5</v>
      </c>
      <c r="Q65" s="24"/>
    </row>
    <row r="66" spans="1:17" ht="93.75" customHeight="1" x14ac:dyDescent="0.3">
      <c r="A66" s="18" t="s">
        <v>99</v>
      </c>
      <c r="B66" s="19" t="s">
        <v>100</v>
      </c>
      <c r="C66" s="24">
        <f t="shared" si="5"/>
        <v>1810490.4</v>
      </c>
      <c r="D66" s="25">
        <f t="shared" si="5"/>
        <v>1810490.4</v>
      </c>
      <c r="E66" s="25">
        <f>H66+K66+N66+Q66</f>
        <v>725752.3</v>
      </c>
      <c r="F66" s="24">
        <v>1715260</v>
      </c>
      <c r="G66" s="25">
        <f t="shared" si="6"/>
        <v>1715260</v>
      </c>
      <c r="H66" s="25">
        <v>0</v>
      </c>
      <c r="I66" s="24">
        <v>95230.399999999994</v>
      </c>
      <c r="J66" s="25">
        <f t="shared" si="7"/>
        <v>95230.399999999994</v>
      </c>
      <c r="K66" s="25">
        <v>725752.3</v>
      </c>
      <c r="L66" s="24"/>
      <c r="M66" s="25">
        <f t="shared" si="9"/>
        <v>0</v>
      </c>
      <c r="N66" s="24"/>
      <c r="O66" s="24"/>
      <c r="P66" s="25">
        <f t="shared" si="8"/>
        <v>0</v>
      </c>
      <c r="Q66" s="24"/>
    </row>
    <row r="67" spans="1:17" ht="63" customHeight="1" x14ac:dyDescent="0.3">
      <c r="A67" s="18" t="s">
        <v>101</v>
      </c>
      <c r="B67" s="19" t="s">
        <v>102</v>
      </c>
      <c r="C67" s="24">
        <f t="shared" si="5"/>
        <v>6048143.2999999998</v>
      </c>
      <c r="D67" s="25">
        <f t="shared" si="5"/>
        <v>6048143.2999999998</v>
      </c>
      <c r="E67" s="25">
        <f t="shared" si="5"/>
        <v>0</v>
      </c>
      <c r="F67" s="24"/>
      <c r="G67" s="25">
        <f t="shared" si="6"/>
        <v>0</v>
      </c>
      <c r="H67" s="24"/>
      <c r="I67" s="24"/>
      <c r="J67" s="25">
        <f t="shared" si="7"/>
        <v>0</v>
      </c>
      <c r="K67" s="24"/>
      <c r="L67" s="24"/>
      <c r="M67" s="25">
        <f t="shared" si="9"/>
        <v>0</v>
      </c>
      <c r="N67" s="24"/>
      <c r="O67" s="24">
        <v>6048143.2999999998</v>
      </c>
      <c r="P67" s="25">
        <f t="shared" si="8"/>
        <v>6048143.2999999998</v>
      </c>
      <c r="Q67" s="24"/>
    </row>
    <row r="68" spans="1:17" ht="63" customHeight="1" x14ac:dyDescent="0.3">
      <c r="A68" s="18" t="s">
        <v>103</v>
      </c>
      <c r="B68" s="19" t="s">
        <v>104</v>
      </c>
      <c r="C68" s="24">
        <f t="shared" si="5"/>
        <v>558250</v>
      </c>
      <c r="D68" s="25">
        <f t="shared" si="5"/>
        <v>558250</v>
      </c>
      <c r="E68" s="25">
        <f t="shared" si="5"/>
        <v>0</v>
      </c>
      <c r="F68" s="24"/>
      <c r="G68" s="25">
        <f t="shared" si="6"/>
        <v>0</v>
      </c>
      <c r="H68" s="24"/>
      <c r="I68" s="24"/>
      <c r="J68" s="25">
        <f t="shared" si="7"/>
        <v>0</v>
      </c>
      <c r="K68" s="24"/>
      <c r="L68" s="24"/>
      <c r="M68" s="25">
        <f t="shared" si="9"/>
        <v>0</v>
      </c>
      <c r="N68" s="24"/>
      <c r="O68" s="24">
        <v>558250</v>
      </c>
      <c r="P68" s="25">
        <f t="shared" si="8"/>
        <v>558250</v>
      </c>
      <c r="Q68" s="24"/>
    </row>
    <row r="69" spans="1:17" ht="63" customHeight="1" x14ac:dyDescent="0.3">
      <c r="A69" s="18" t="s">
        <v>105</v>
      </c>
      <c r="B69" s="19" t="s">
        <v>106</v>
      </c>
      <c r="C69" s="24">
        <f t="shared" si="5"/>
        <v>4617.2999999999993</v>
      </c>
      <c r="D69" s="25">
        <f t="shared" si="5"/>
        <v>4617.2999999999993</v>
      </c>
      <c r="E69" s="25">
        <f t="shared" si="5"/>
        <v>0</v>
      </c>
      <c r="F69" s="24"/>
      <c r="G69" s="25">
        <f t="shared" si="6"/>
        <v>0</v>
      </c>
      <c r="H69" s="24"/>
      <c r="I69" s="24"/>
      <c r="J69" s="25">
        <f t="shared" si="7"/>
        <v>0</v>
      </c>
      <c r="K69" s="24"/>
      <c r="L69" s="24">
        <v>2308.6999999999998</v>
      </c>
      <c r="M69" s="25">
        <f t="shared" si="9"/>
        <v>2308.6999999999998</v>
      </c>
      <c r="N69" s="24"/>
      <c r="O69" s="24">
        <v>2308.6</v>
      </c>
      <c r="P69" s="25">
        <f t="shared" si="8"/>
        <v>2308.6</v>
      </c>
      <c r="Q69" s="24"/>
    </row>
    <row r="70" spans="1:17" ht="69" customHeight="1" x14ac:dyDescent="0.3">
      <c r="A70" s="18" t="s">
        <v>107</v>
      </c>
      <c r="B70" s="19" t="s">
        <v>108</v>
      </c>
      <c r="C70" s="24">
        <f t="shared" si="5"/>
        <v>194281.4</v>
      </c>
      <c r="D70" s="25">
        <f t="shared" si="5"/>
        <v>194281.4</v>
      </c>
      <c r="E70" s="25">
        <f t="shared" si="5"/>
        <v>48513.42</v>
      </c>
      <c r="F70" s="24"/>
      <c r="G70" s="25">
        <f t="shared" si="6"/>
        <v>0</v>
      </c>
      <c r="H70" s="24"/>
      <c r="I70" s="24">
        <v>14281.4</v>
      </c>
      <c r="J70" s="25">
        <f t="shared" si="7"/>
        <v>14281.4</v>
      </c>
      <c r="K70" s="24"/>
      <c r="L70" s="24">
        <v>80000</v>
      </c>
      <c r="M70" s="25">
        <f t="shared" si="9"/>
        <v>80000</v>
      </c>
      <c r="N70" s="24">
        <v>48513.42</v>
      </c>
      <c r="O70" s="24">
        <v>100000</v>
      </c>
      <c r="P70" s="25">
        <f t="shared" si="8"/>
        <v>100000</v>
      </c>
      <c r="Q70" s="24"/>
    </row>
    <row r="71" spans="1:17" ht="81" customHeight="1" x14ac:dyDescent="0.3">
      <c r="A71" s="18" t="s">
        <v>109</v>
      </c>
      <c r="B71" s="19" t="s">
        <v>110</v>
      </c>
      <c r="C71" s="24">
        <f t="shared" si="5"/>
        <v>100000</v>
      </c>
      <c r="D71" s="25">
        <f t="shared" si="5"/>
        <v>100000</v>
      </c>
      <c r="E71" s="25">
        <f t="shared" si="5"/>
        <v>0</v>
      </c>
      <c r="F71" s="24"/>
      <c r="G71" s="25">
        <f t="shared" si="6"/>
        <v>0</v>
      </c>
      <c r="H71" s="24"/>
      <c r="I71" s="24"/>
      <c r="J71" s="25">
        <f t="shared" si="7"/>
        <v>0</v>
      </c>
      <c r="K71" s="24"/>
      <c r="L71" s="24"/>
      <c r="M71" s="25">
        <f t="shared" si="9"/>
        <v>0</v>
      </c>
      <c r="N71" s="24"/>
      <c r="O71" s="24">
        <v>100000</v>
      </c>
      <c r="P71" s="25">
        <f t="shared" si="8"/>
        <v>100000</v>
      </c>
      <c r="Q71" s="24"/>
    </row>
    <row r="72" spans="1:17" ht="78" customHeight="1" x14ac:dyDescent="0.3">
      <c r="A72" s="18" t="s">
        <v>111</v>
      </c>
      <c r="B72" s="19" t="s">
        <v>112</v>
      </c>
      <c r="C72" s="24">
        <f t="shared" si="5"/>
        <v>80000</v>
      </c>
      <c r="D72" s="25">
        <f t="shared" si="5"/>
        <v>80000</v>
      </c>
      <c r="E72" s="25">
        <f t="shared" si="5"/>
        <v>0</v>
      </c>
      <c r="F72" s="24"/>
      <c r="G72" s="25">
        <f t="shared" si="6"/>
        <v>0</v>
      </c>
      <c r="H72" s="24"/>
      <c r="I72" s="24"/>
      <c r="J72" s="25">
        <f t="shared" si="7"/>
        <v>0</v>
      </c>
      <c r="K72" s="24"/>
      <c r="L72" s="24"/>
      <c r="M72" s="25">
        <f t="shared" si="9"/>
        <v>0</v>
      </c>
      <c r="N72" s="24"/>
      <c r="O72" s="24">
        <v>80000</v>
      </c>
      <c r="P72" s="25">
        <f t="shared" si="8"/>
        <v>80000</v>
      </c>
      <c r="Q72" s="24"/>
    </row>
    <row r="73" spans="1:17" ht="63" customHeight="1" x14ac:dyDescent="0.3">
      <c r="A73" s="18" t="s">
        <v>113</v>
      </c>
      <c r="B73" s="19" t="s">
        <v>114</v>
      </c>
      <c r="C73" s="24">
        <f t="shared" si="5"/>
        <v>400000</v>
      </c>
      <c r="D73" s="25">
        <f t="shared" si="5"/>
        <v>400000</v>
      </c>
      <c r="E73" s="25">
        <f t="shared" si="5"/>
        <v>0</v>
      </c>
      <c r="F73" s="24"/>
      <c r="G73" s="25">
        <f t="shared" si="6"/>
        <v>0</v>
      </c>
      <c r="H73" s="24"/>
      <c r="I73" s="24"/>
      <c r="J73" s="25">
        <f t="shared" si="7"/>
        <v>0</v>
      </c>
      <c r="K73" s="24"/>
      <c r="L73" s="24"/>
      <c r="M73" s="25">
        <f t="shared" si="9"/>
        <v>0</v>
      </c>
      <c r="N73" s="24"/>
      <c r="O73" s="24">
        <v>400000</v>
      </c>
      <c r="P73" s="25">
        <f t="shared" si="8"/>
        <v>400000</v>
      </c>
      <c r="Q73" s="24"/>
    </row>
    <row r="74" spans="1:17" ht="77.25" customHeight="1" x14ac:dyDescent="0.3">
      <c r="A74" s="18" t="s">
        <v>115</v>
      </c>
      <c r="B74" s="19" t="s">
        <v>116</v>
      </c>
      <c r="C74" s="24">
        <f t="shared" si="5"/>
        <v>154000</v>
      </c>
      <c r="D74" s="25">
        <f t="shared" si="5"/>
        <v>154000</v>
      </c>
      <c r="E74" s="25">
        <f t="shared" si="5"/>
        <v>0</v>
      </c>
      <c r="F74" s="24"/>
      <c r="G74" s="25">
        <f t="shared" si="6"/>
        <v>0</v>
      </c>
      <c r="H74" s="24"/>
      <c r="I74" s="24"/>
      <c r="J74" s="25">
        <f t="shared" si="7"/>
        <v>0</v>
      </c>
      <c r="K74" s="24"/>
      <c r="L74" s="24"/>
      <c r="M74" s="25">
        <f t="shared" si="9"/>
        <v>0</v>
      </c>
      <c r="N74" s="24"/>
      <c r="O74" s="24">
        <v>154000</v>
      </c>
      <c r="P74" s="25">
        <f t="shared" si="8"/>
        <v>154000</v>
      </c>
      <c r="Q74" s="24"/>
    </row>
    <row r="75" spans="1:17" ht="63" customHeight="1" x14ac:dyDescent="0.3">
      <c r="A75" s="18" t="s">
        <v>117</v>
      </c>
      <c r="B75" s="19" t="s">
        <v>118</v>
      </c>
      <c r="C75" s="24">
        <f t="shared" si="5"/>
        <v>966000</v>
      </c>
      <c r="D75" s="25">
        <f t="shared" si="5"/>
        <v>966000</v>
      </c>
      <c r="E75" s="25">
        <f t="shared" si="5"/>
        <v>0</v>
      </c>
      <c r="F75" s="24"/>
      <c r="G75" s="25">
        <f t="shared" si="6"/>
        <v>0</v>
      </c>
      <c r="H75" s="24"/>
      <c r="I75" s="24"/>
      <c r="J75" s="25">
        <f t="shared" si="7"/>
        <v>0</v>
      </c>
      <c r="K75" s="24"/>
      <c r="L75" s="24"/>
      <c r="M75" s="25">
        <f t="shared" si="9"/>
        <v>0</v>
      </c>
      <c r="N75" s="24"/>
      <c r="O75" s="24">
        <v>966000</v>
      </c>
      <c r="P75" s="25">
        <f t="shared" si="8"/>
        <v>966000</v>
      </c>
      <c r="Q75" s="24"/>
    </row>
    <row r="76" spans="1:17" s="17" customFormat="1" ht="67.5" customHeight="1" x14ac:dyDescent="0.3">
      <c r="A76" s="18" t="s">
        <v>119</v>
      </c>
      <c r="B76" s="19" t="s">
        <v>120</v>
      </c>
      <c r="C76" s="24">
        <f t="shared" si="5"/>
        <v>500000</v>
      </c>
      <c r="D76" s="25">
        <f t="shared" si="5"/>
        <v>500000</v>
      </c>
      <c r="E76" s="25">
        <f t="shared" si="5"/>
        <v>0</v>
      </c>
      <c r="F76" s="24"/>
      <c r="G76" s="25">
        <f t="shared" si="6"/>
        <v>0</v>
      </c>
      <c r="H76" s="24"/>
      <c r="I76" s="24"/>
      <c r="J76" s="25">
        <f t="shared" si="7"/>
        <v>0</v>
      </c>
      <c r="K76" s="24"/>
      <c r="L76" s="24"/>
      <c r="M76" s="25">
        <f t="shared" si="9"/>
        <v>0</v>
      </c>
      <c r="N76" s="24"/>
      <c r="O76" s="24">
        <v>500000</v>
      </c>
      <c r="P76" s="25">
        <f t="shared" si="8"/>
        <v>500000</v>
      </c>
      <c r="Q76" s="24"/>
    </row>
    <row r="77" spans="1:17" s="17" customFormat="1" ht="67.5" customHeight="1" x14ac:dyDescent="0.3">
      <c r="A77" s="18" t="s">
        <v>121</v>
      </c>
      <c r="B77" s="19" t="s">
        <v>122</v>
      </c>
      <c r="C77" s="24">
        <f t="shared" si="5"/>
        <v>95500.4</v>
      </c>
      <c r="D77" s="25">
        <f t="shared" si="5"/>
        <v>95500.4</v>
      </c>
      <c r="E77" s="25">
        <f t="shared" si="5"/>
        <v>0</v>
      </c>
      <c r="F77" s="24"/>
      <c r="G77" s="25">
        <f t="shared" si="6"/>
        <v>0</v>
      </c>
      <c r="H77" s="24"/>
      <c r="I77" s="24"/>
      <c r="J77" s="25">
        <f t="shared" si="7"/>
        <v>0</v>
      </c>
      <c r="K77" s="24"/>
      <c r="L77" s="24"/>
      <c r="M77" s="25">
        <f t="shared" si="9"/>
        <v>0</v>
      </c>
      <c r="N77" s="24"/>
      <c r="O77" s="24">
        <v>95500.4</v>
      </c>
      <c r="P77" s="25">
        <f t="shared" si="8"/>
        <v>95500.4</v>
      </c>
      <c r="Q77" s="24"/>
    </row>
    <row r="78" spans="1:17" s="17" customFormat="1" ht="67.5" customHeight="1" x14ac:dyDescent="0.3">
      <c r="A78" s="18" t="s">
        <v>123</v>
      </c>
      <c r="B78" s="19" t="s">
        <v>124</v>
      </c>
      <c r="C78" s="24">
        <f t="shared" si="5"/>
        <v>554605.30000000005</v>
      </c>
      <c r="D78" s="25">
        <f t="shared" si="5"/>
        <v>554605.30000000005</v>
      </c>
      <c r="E78" s="25">
        <f t="shared" si="5"/>
        <v>0</v>
      </c>
      <c r="F78" s="24"/>
      <c r="G78" s="25">
        <f t="shared" si="6"/>
        <v>0</v>
      </c>
      <c r="H78" s="24"/>
      <c r="I78" s="24"/>
      <c r="J78" s="25">
        <f t="shared" si="7"/>
        <v>0</v>
      </c>
      <c r="K78" s="24"/>
      <c r="L78" s="24"/>
      <c r="M78" s="25">
        <f t="shared" si="9"/>
        <v>0</v>
      </c>
      <c r="N78" s="24"/>
      <c r="O78" s="24">
        <v>554605.30000000005</v>
      </c>
      <c r="P78" s="25">
        <f t="shared" si="8"/>
        <v>554605.30000000005</v>
      </c>
      <c r="Q78" s="24"/>
    </row>
    <row r="79" spans="1:17" s="17" customFormat="1" ht="67.5" customHeight="1" x14ac:dyDescent="0.3">
      <c r="A79" s="18" t="s">
        <v>125</v>
      </c>
      <c r="B79" s="19" t="s">
        <v>202</v>
      </c>
      <c r="C79" s="24">
        <f t="shared" si="5"/>
        <v>210887.1</v>
      </c>
      <c r="D79" s="25">
        <f t="shared" si="5"/>
        <v>258209.2</v>
      </c>
      <c r="E79" s="25">
        <f>H79+K79+N79+Q79</f>
        <v>243645.52999999997</v>
      </c>
      <c r="F79" s="24">
        <v>105443.6</v>
      </c>
      <c r="G79" s="25">
        <f t="shared" si="6"/>
        <v>105443.6</v>
      </c>
      <c r="H79" s="24"/>
      <c r="I79" s="24">
        <v>105443.5</v>
      </c>
      <c r="J79" s="25">
        <f>I79+47322.1</f>
        <v>152765.6</v>
      </c>
      <c r="K79" s="24">
        <v>95858.2</v>
      </c>
      <c r="L79" s="24"/>
      <c r="M79" s="25">
        <f t="shared" si="9"/>
        <v>0</v>
      </c>
      <c r="N79" s="24">
        <v>147787.32999999999</v>
      </c>
      <c r="O79" s="24"/>
      <c r="P79" s="25">
        <f t="shared" si="8"/>
        <v>0</v>
      </c>
      <c r="Q79" s="24"/>
    </row>
    <row r="80" spans="1:17" s="17" customFormat="1" ht="97.5" customHeight="1" x14ac:dyDescent="0.3">
      <c r="A80" s="18" t="s">
        <v>126</v>
      </c>
      <c r="B80" s="19" t="s">
        <v>203</v>
      </c>
      <c r="C80" s="24">
        <f t="shared" si="5"/>
        <v>208932.7</v>
      </c>
      <c r="D80" s="25">
        <f t="shared" si="5"/>
        <v>235378.6</v>
      </c>
      <c r="E80" s="25">
        <f t="shared" si="5"/>
        <v>0</v>
      </c>
      <c r="F80" s="24">
        <v>208932.7</v>
      </c>
      <c r="G80" s="25">
        <f t="shared" ref="G80:G81" si="10">F80</f>
        <v>208932.7</v>
      </c>
      <c r="H80" s="24"/>
      <c r="I80" s="24"/>
      <c r="J80" s="25">
        <v>26445.9</v>
      </c>
      <c r="K80" s="24"/>
      <c r="L80" s="24"/>
      <c r="M80" s="25">
        <f t="shared" si="9"/>
        <v>0</v>
      </c>
      <c r="N80" s="24"/>
      <c r="O80" s="24"/>
      <c r="P80" s="25">
        <f t="shared" ref="P80:P81" si="11">O80</f>
        <v>0</v>
      </c>
      <c r="Q80" s="24"/>
    </row>
    <row r="81" spans="1:15277" s="17" customFormat="1" ht="102.75" customHeight="1" x14ac:dyDescent="0.3">
      <c r="A81" s="18" t="s">
        <v>127</v>
      </c>
      <c r="B81" s="19" t="s">
        <v>128</v>
      </c>
      <c r="C81" s="24">
        <f t="shared" si="5"/>
        <v>1500025</v>
      </c>
      <c r="D81" s="25">
        <f t="shared" si="5"/>
        <v>1500025</v>
      </c>
      <c r="E81" s="25">
        <f t="shared" si="5"/>
        <v>0</v>
      </c>
      <c r="F81" s="24"/>
      <c r="G81" s="25">
        <f t="shared" si="10"/>
        <v>0</v>
      </c>
      <c r="H81" s="24"/>
      <c r="I81" s="24">
        <v>225003.8</v>
      </c>
      <c r="J81" s="25">
        <f t="shared" ref="J81" si="12">I81</f>
        <v>225003.8</v>
      </c>
      <c r="K81" s="24"/>
      <c r="L81" s="24">
        <v>600010</v>
      </c>
      <c r="M81" s="25">
        <f t="shared" si="9"/>
        <v>600010</v>
      </c>
      <c r="N81" s="24"/>
      <c r="O81" s="24">
        <v>675011.2</v>
      </c>
      <c r="P81" s="25">
        <f t="shared" si="11"/>
        <v>675011.2</v>
      </c>
      <c r="Q81" s="24"/>
    </row>
    <row r="82" spans="1:15277" s="17" customFormat="1" ht="67.5" customHeight="1" x14ac:dyDescent="0.3">
      <c r="A82" s="18" t="s">
        <v>129</v>
      </c>
      <c r="B82" s="19" t="s">
        <v>204</v>
      </c>
      <c r="C82" s="24">
        <f t="shared" si="5"/>
        <v>0</v>
      </c>
      <c r="D82" s="24"/>
      <c r="E82" s="25">
        <f t="shared" si="5"/>
        <v>5608.56</v>
      </c>
      <c r="F82" s="34"/>
      <c r="G82" s="24"/>
      <c r="H82" s="34"/>
      <c r="I82" s="34"/>
      <c r="J82" s="25">
        <v>5920</v>
      </c>
      <c r="K82" s="25">
        <v>5608.56</v>
      </c>
      <c r="L82" s="34"/>
      <c r="M82" s="34">
        <f>L82</f>
        <v>0</v>
      </c>
      <c r="N82" s="24"/>
      <c r="O82" s="24"/>
      <c r="P82" s="24">
        <v>1829800.3</v>
      </c>
      <c r="Q82" s="24">
        <v>0</v>
      </c>
    </row>
    <row r="83" spans="1:15277" s="17" customFormat="1" ht="125.25" customHeight="1" x14ac:dyDescent="0.3">
      <c r="A83" s="18" t="s">
        <v>130</v>
      </c>
      <c r="B83" s="19" t="s">
        <v>205</v>
      </c>
      <c r="C83" s="24">
        <f t="shared" si="5"/>
        <v>0</v>
      </c>
      <c r="D83" s="24">
        <f t="shared" si="5"/>
        <v>34170.800000000003</v>
      </c>
      <c r="E83" s="25">
        <f t="shared" ref="E83:E93" si="13">H83+K83+N83+Q83</f>
        <v>158784.5</v>
      </c>
      <c r="F83" s="34"/>
      <c r="G83" s="24">
        <v>5061.5</v>
      </c>
      <c r="H83" s="34"/>
      <c r="I83" s="34"/>
      <c r="J83" s="24">
        <f>16473.6-5061.5</f>
        <v>11412.099999999999</v>
      </c>
      <c r="K83" s="24">
        <v>158784.5</v>
      </c>
      <c r="L83" s="34"/>
      <c r="M83" s="24">
        <f>25322.1-16473.6</f>
        <v>8848.5</v>
      </c>
      <c r="N83" s="34"/>
      <c r="O83" s="24"/>
      <c r="P83" s="24">
        <f>34170.8-25322.1</f>
        <v>8848.7000000000044</v>
      </c>
      <c r="Q83" s="24"/>
    </row>
    <row r="84" spans="1:15277" s="17" customFormat="1" ht="125.25" customHeight="1" x14ac:dyDescent="0.3">
      <c r="A84" s="18">
        <v>71</v>
      </c>
      <c r="B84" s="19" t="s">
        <v>206</v>
      </c>
      <c r="C84" s="24">
        <f t="shared" ref="C84:E97" si="14">F84+I84+L84+O84</f>
        <v>0</v>
      </c>
      <c r="D84" s="24">
        <f>G84+J84+M84+P84</f>
        <v>79419.100000000006</v>
      </c>
      <c r="E84" s="25">
        <f t="shared" si="13"/>
        <v>0</v>
      </c>
      <c r="F84" s="34">
        <f>+F99</f>
        <v>0</v>
      </c>
      <c r="G84" s="24">
        <f>+G99</f>
        <v>0</v>
      </c>
      <c r="H84" s="34">
        <f>+H99</f>
        <v>0</v>
      </c>
      <c r="I84" s="24"/>
      <c r="J84" s="24">
        <v>22487.9</v>
      </c>
      <c r="K84" s="34">
        <f>+K99</f>
        <v>0</v>
      </c>
      <c r="L84" s="35"/>
      <c r="M84" s="24">
        <v>17617.900000000001</v>
      </c>
      <c r="N84" s="24">
        <f>+N99</f>
        <v>0</v>
      </c>
      <c r="O84" s="24">
        <f>+O99</f>
        <v>0</v>
      </c>
      <c r="P84" s="24">
        <v>39313.300000000003</v>
      </c>
      <c r="Q84" s="24">
        <f>+Q99</f>
        <v>0</v>
      </c>
    </row>
    <row r="85" spans="1:15277" s="42" customFormat="1" ht="132" customHeight="1" outlineLevel="1" x14ac:dyDescent="0.25">
      <c r="A85" s="18">
        <v>72</v>
      </c>
      <c r="B85" s="19" t="s">
        <v>207</v>
      </c>
      <c r="C85" s="24">
        <f t="shared" si="14"/>
        <v>0</v>
      </c>
      <c r="D85" s="24">
        <f>G85+J85+M85+P85</f>
        <v>248476.49999999997</v>
      </c>
      <c r="E85" s="25">
        <f t="shared" si="13"/>
        <v>48145.1</v>
      </c>
      <c r="F85" s="34">
        <f>+F99</f>
        <v>0</v>
      </c>
      <c r="G85" s="25">
        <f t="shared" ref="G85:Q85" si="15">+G99</f>
        <v>0</v>
      </c>
      <c r="H85" s="34">
        <f t="shared" si="15"/>
        <v>0</v>
      </c>
      <c r="I85" s="25">
        <f t="shared" si="15"/>
        <v>0</v>
      </c>
      <c r="J85" s="24">
        <v>85034.2</v>
      </c>
      <c r="K85" s="24">
        <v>48145.1</v>
      </c>
      <c r="L85" s="34">
        <f t="shared" si="15"/>
        <v>0</v>
      </c>
      <c r="M85" s="24">
        <v>95525.4</v>
      </c>
      <c r="N85" s="24">
        <f t="shared" si="15"/>
        <v>0</v>
      </c>
      <c r="O85" s="24">
        <f t="shared" si="15"/>
        <v>0</v>
      </c>
      <c r="P85" s="24">
        <v>67916.899999999994</v>
      </c>
      <c r="Q85" s="41">
        <f t="shared" si="15"/>
        <v>0</v>
      </c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3"/>
      <c r="JD85" s="43"/>
      <c r="JE85" s="43"/>
      <c r="PFR85" s="43"/>
      <c r="PFS85" s="43"/>
      <c r="PFT85" s="43"/>
      <c r="PFU85" s="43"/>
      <c r="PFV85" s="43"/>
      <c r="PFW85" s="43"/>
      <c r="PFX85" s="43"/>
      <c r="PFY85" s="43"/>
      <c r="PFZ85" s="43"/>
      <c r="PGA85" s="43"/>
      <c r="PGB85" s="43"/>
      <c r="PGC85" s="43"/>
      <c r="PGD85" s="43"/>
      <c r="PGE85" s="43"/>
      <c r="PGF85" s="43"/>
      <c r="PGG85" s="43"/>
      <c r="PGH85" s="43"/>
      <c r="PGI85" s="43"/>
      <c r="PGJ85" s="43"/>
      <c r="PGK85" s="43"/>
      <c r="PGL85" s="43"/>
      <c r="PGM85" s="43"/>
      <c r="PGN85" s="43"/>
      <c r="PGO85" s="43"/>
      <c r="PGP85" s="43"/>
      <c r="PGQ85" s="43"/>
      <c r="PGR85" s="43"/>
      <c r="PGS85" s="43"/>
      <c r="PGT85" s="43"/>
      <c r="PGU85" s="43"/>
      <c r="PGV85" s="43"/>
      <c r="PGW85" s="43"/>
      <c r="PGX85" s="43"/>
      <c r="PGY85" s="43"/>
      <c r="PGZ85" s="43"/>
      <c r="PHA85" s="43"/>
      <c r="PHB85" s="43"/>
      <c r="PHC85" s="43"/>
      <c r="PHD85" s="43"/>
      <c r="PHE85" s="43"/>
      <c r="PHF85" s="43"/>
      <c r="PHG85" s="43"/>
      <c r="PHH85" s="43"/>
      <c r="PHI85" s="43"/>
      <c r="PHJ85" s="43"/>
      <c r="PHK85" s="43"/>
      <c r="PHL85" s="43"/>
      <c r="PHM85" s="43"/>
      <c r="PHN85" s="43"/>
      <c r="PHO85" s="43"/>
      <c r="PHP85" s="43"/>
      <c r="PHQ85" s="43"/>
      <c r="PHR85" s="43"/>
      <c r="PHS85" s="43"/>
      <c r="PHT85" s="43"/>
      <c r="PHU85" s="43"/>
      <c r="PHV85" s="43"/>
      <c r="PHW85" s="43"/>
      <c r="PHX85" s="43"/>
      <c r="PHY85" s="43"/>
      <c r="PHZ85" s="43"/>
      <c r="PIA85" s="43"/>
      <c r="PIB85" s="43"/>
      <c r="PIC85" s="43"/>
      <c r="PID85" s="43"/>
      <c r="PIE85" s="43"/>
      <c r="PIF85" s="43"/>
      <c r="PIG85" s="43"/>
      <c r="PIH85" s="43"/>
      <c r="PII85" s="43"/>
      <c r="PIJ85" s="43"/>
      <c r="PIK85" s="43"/>
      <c r="PIL85" s="43"/>
      <c r="PIM85" s="43"/>
      <c r="PIN85" s="43"/>
      <c r="PIO85" s="43"/>
      <c r="PIP85" s="43"/>
      <c r="PIQ85" s="43"/>
      <c r="PIR85" s="43"/>
      <c r="PIS85" s="43"/>
      <c r="PIT85" s="43"/>
      <c r="PIU85" s="43"/>
      <c r="PIV85" s="43"/>
      <c r="PIW85" s="43"/>
      <c r="PIX85" s="43"/>
      <c r="PIY85" s="43"/>
      <c r="PIZ85" s="43"/>
      <c r="PJA85" s="43"/>
      <c r="PJB85" s="43"/>
      <c r="PJC85" s="43"/>
      <c r="PJD85" s="43"/>
      <c r="PJE85" s="43"/>
      <c r="PJF85" s="43"/>
      <c r="PJG85" s="43"/>
      <c r="PJH85" s="43"/>
      <c r="PJI85" s="43"/>
      <c r="PJJ85" s="43"/>
      <c r="PJK85" s="43"/>
      <c r="PJL85" s="43"/>
      <c r="PJM85" s="43"/>
      <c r="PJN85" s="43"/>
      <c r="PJO85" s="43"/>
      <c r="PJP85" s="43"/>
      <c r="PJQ85" s="43"/>
      <c r="PJR85" s="43"/>
      <c r="PJS85" s="43"/>
      <c r="PJT85" s="43"/>
      <c r="PJU85" s="43"/>
      <c r="PJV85" s="43"/>
      <c r="PJW85" s="43"/>
      <c r="PJX85" s="43"/>
      <c r="PJY85" s="43"/>
      <c r="PJZ85" s="43"/>
      <c r="PKA85" s="43"/>
      <c r="PKB85" s="43"/>
      <c r="PKC85" s="43"/>
      <c r="PKD85" s="43"/>
      <c r="PKE85" s="43"/>
      <c r="PKF85" s="43"/>
      <c r="PKG85" s="43"/>
      <c r="PKH85" s="43"/>
      <c r="PKI85" s="43"/>
      <c r="PKJ85" s="43"/>
      <c r="PKK85" s="43"/>
      <c r="PKL85" s="43"/>
      <c r="PKM85" s="43"/>
      <c r="PKN85" s="43"/>
      <c r="PKO85" s="43"/>
      <c r="PKP85" s="43"/>
      <c r="PKQ85" s="43"/>
      <c r="PKR85" s="43"/>
      <c r="PKS85" s="43"/>
      <c r="PKT85" s="43"/>
      <c r="PKU85" s="43"/>
      <c r="PKV85" s="43"/>
      <c r="PKW85" s="43"/>
      <c r="PKX85" s="43"/>
      <c r="PKY85" s="43"/>
      <c r="PKZ85" s="43"/>
      <c r="PLA85" s="43"/>
      <c r="PLB85" s="43"/>
      <c r="PLC85" s="43"/>
      <c r="PLD85" s="43"/>
      <c r="PLE85" s="43"/>
      <c r="PLF85" s="43"/>
      <c r="PLG85" s="43"/>
      <c r="PLH85" s="43"/>
      <c r="PLI85" s="43"/>
      <c r="PLJ85" s="43"/>
      <c r="PLK85" s="43"/>
      <c r="PLL85" s="43"/>
      <c r="PLM85" s="43"/>
      <c r="PLN85" s="43"/>
      <c r="PLO85" s="43"/>
      <c r="PLP85" s="43"/>
      <c r="PLQ85" s="43"/>
      <c r="PLR85" s="43"/>
      <c r="PLS85" s="43"/>
      <c r="PLT85" s="43"/>
      <c r="PLU85" s="43"/>
      <c r="PLV85" s="43"/>
      <c r="PLW85" s="43"/>
      <c r="PLX85" s="43"/>
      <c r="PLY85" s="43"/>
      <c r="PLZ85" s="43"/>
      <c r="PMA85" s="43"/>
      <c r="PMB85" s="43"/>
      <c r="PMC85" s="43"/>
      <c r="PMD85" s="43"/>
      <c r="PME85" s="43"/>
      <c r="PMF85" s="43"/>
      <c r="PMG85" s="43"/>
      <c r="PMH85" s="43"/>
      <c r="PMI85" s="43"/>
      <c r="PMJ85" s="43"/>
      <c r="PMK85" s="43"/>
      <c r="PML85" s="43"/>
      <c r="PMM85" s="43"/>
      <c r="PMN85" s="43"/>
      <c r="PMO85" s="43"/>
      <c r="PMP85" s="43"/>
      <c r="PMQ85" s="43"/>
      <c r="PMR85" s="43"/>
      <c r="PMS85" s="43"/>
      <c r="PMT85" s="43"/>
      <c r="PMU85" s="43"/>
      <c r="PMV85" s="43"/>
      <c r="PMW85" s="43"/>
      <c r="PMX85" s="43"/>
      <c r="PMY85" s="43"/>
      <c r="PMZ85" s="43"/>
      <c r="PNA85" s="43"/>
      <c r="PNB85" s="43"/>
      <c r="PNC85" s="43"/>
      <c r="PND85" s="43"/>
      <c r="PNE85" s="43"/>
      <c r="PNF85" s="43"/>
      <c r="PNG85" s="43"/>
      <c r="PNH85" s="43"/>
      <c r="PNI85" s="43"/>
      <c r="PNJ85" s="43"/>
      <c r="PNK85" s="43"/>
      <c r="PNL85" s="43"/>
      <c r="PNM85" s="43"/>
      <c r="PNN85" s="43"/>
      <c r="PNO85" s="43"/>
      <c r="PNP85" s="43"/>
      <c r="PNQ85" s="43"/>
      <c r="PNR85" s="43"/>
      <c r="PNS85" s="43"/>
      <c r="PNT85" s="43"/>
      <c r="PNU85" s="43"/>
      <c r="PNV85" s="43"/>
      <c r="PNW85" s="43"/>
      <c r="PNX85" s="43"/>
      <c r="PNY85" s="43"/>
      <c r="PNZ85" s="43"/>
      <c r="POA85" s="43"/>
      <c r="POB85" s="43"/>
      <c r="POC85" s="43"/>
      <c r="POD85" s="43"/>
      <c r="POE85" s="43"/>
      <c r="POF85" s="43"/>
      <c r="POG85" s="43"/>
      <c r="POH85" s="43"/>
      <c r="POI85" s="43"/>
      <c r="POJ85" s="43"/>
      <c r="POK85" s="43"/>
      <c r="POL85" s="43"/>
      <c r="POM85" s="43"/>
      <c r="PON85" s="43"/>
      <c r="POO85" s="43"/>
      <c r="POP85" s="43"/>
      <c r="POQ85" s="43"/>
      <c r="POR85" s="43"/>
      <c r="POS85" s="43"/>
      <c r="POT85" s="43"/>
      <c r="POU85" s="43"/>
      <c r="POV85" s="43"/>
      <c r="POW85" s="43"/>
      <c r="POX85" s="43"/>
      <c r="POY85" s="43"/>
      <c r="POZ85" s="43"/>
      <c r="PPA85" s="43"/>
      <c r="PPB85" s="43"/>
      <c r="PPC85" s="43"/>
      <c r="PPD85" s="43"/>
      <c r="PPE85" s="43"/>
      <c r="PPF85" s="43"/>
      <c r="PPG85" s="43"/>
      <c r="PPH85" s="43"/>
      <c r="PPI85" s="43"/>
      <c r="PPJ85" s="43"/>
      <c r="PPK85" s="43"/>
      <c r="PPL85" s="43"/>
      <c r="PPM85" s="43"/>
      <c r="PPN85" s="43"/>
      <c r="PPO85" s="43"/>
      <c r="PPP85" s="43"/>
      <c r="PPQ85" s="43"/>
      <c r="PPR85" s="43"/>
      <c r="PPS85" s="43"/>
      <c r="PPT85" s="43"/>
      <c r="PPU85" s="43"/>
      <c r="PPV85" s="43"/>
      <c r="PPW85" s="43"/>
      <c r="PPX85" s="43"/>
      <c r="PPY85" s="43"/>
      <c r="PPZ85" s="43"/>
      <c r="PQA85" s="43"/>
      <c r="PQB85" s="43"/>
      <c r="PQC85" s="43"/>
      <c r="PQD85" s="43"/>
      <c r="PQE85" s="43"/>
      <c r="PQF85" s="43"/>
      <c r="PQG85" s="43"/>
      <c r="PQH85" s="43"/>
      <c r="PQI85" s="43"/>
      <c r="PQJ85" s="43"/>
      <c r="PQK85" s="43"/>
      <c r="PQL85" s="43"/>
      <c r="PQM85" s="43"/>
      <c r="PQN85" s="43"/>
      <c r="PQO85" s="43"/>
      <c r="PQP85" s="43"/>
      <c r="PQQ85" s="43"/>
      <c r="PQR85" s="43"/>
      <c r="PQS85" s="43"/>
      <c r="PQT85" s="43"/>
      <c r="PQU85" s="43"/>
      <c r="PQV85" s="43"/>
      <c r="PQW85" s="43"/>
      <c r="PQX85" s="43"/>
      <c r="PQY85" s="43"/>
      <c r="PQZ85" s="43"/>
      <c r="PRA85" s="43"/>
      <c r="PRB85" s="43"/>
      <c r="PRC85" s="43"/>
      <c r="PRD85" s="43"/>
      <c r="PRE85" s="43"/>
      <c r="PRF85" s="43"/>
      <c r="PRG85" s="43"/>
      <c r="PRH85" s="43"/>
      <c r="PRI85" s="43"/>
      <c r="PRJ85" s="43"/>
      <c r="PRK85" s="43"/>
      <c r="PRL85" s="43"/>
      <c r="PRM85" s="43"/>
      <c r="PRN85" s="43"/>
      <c r="PRO85" s="43"/>
      <c r="PRP85" s="43"/>
      <c r="PRQ85" s="43"/>
      <c r="PRR85" s="43"/>
      <c r="PRS85" s="43"/>
      <c r="PRT85" s="43"/>
      <c r="PRU85" s="43"/>
      <c r="PRV85" s="43"/>
      <c r="PRW85" s="43"/>
      <c r="PRX85" s="43"/>
      <c r="PRY85" s="43"/>
      <c r="PRZ85" s="43"/>
      <c r="PSA85" s="43"/>
      <c r="PSB85" s="43"/>
      <c r="PSC85" s="43"/>
      <c r="PSD85" s="43"/>
      <c r="PSE85" s="43"/>
      <c r="PSF85" s="43"/>
      <c r="PSG85" s="43"/>
      <c r="PSH85" s="43"/>
      <c r="PSI85" s="43"/>
      <c r="PSJ85" s="43"/>
      <c r="PSK85" s="43"/>
      <c r="PSL85" s="43"/>
      <c r="PSM85" s="43"/>
      <c r="PSN85" s="43"/>
      <c r="PSO85" s="43"/>
      <c r="PSP85" s="43"/>
      <c r="PSQ85" s="43"/>
      <c r="PSR85" s="43"/>
      <c r="PSS85" s="43"/>
      <c r="PST85" s="43"/>
      <c r="PSU85" s="43"/>
      <c r="PSV85" s="43"/>
      <c r="PSW85" s="43"/>
      <c r="PSX85" s="43"/>
      <c r="PSY85" s="43"/>
      <c r="PSZ85" s="43"/>
      <c r="PTA85" s="43"/>
      <c r="PTB85" s="43"/>
      <c r="PTC85" s="43"/>
      <c r="PTD85" s="43"/>
      <c r="PTE85" s="43"/>
      <c r="PTF85" s="43"/>
      <c r="PTG85" s="43"/>
      <c r="PTH85" s="43"/>
      <c r="PTI85" s="43"/>
      <c r="PTJ85" s="43"/>
      <c r="PTK85" s="43"/>
      <c r="PTL85" s="43"/>
      <c r="PTM85" s="43"/>
      <c r="PTN85" s="43"/>
      <c r="PTO85" s="43"/>
      <c r="PTP85" s="43"/>
      <c r="PTQ85" s="43"/>
      <c r="PTR85" s="43"/>
      <c r="PTS85" s="43"/>
      <c r="PTT85" s="43"/>
      <c r="PTU85" s="43"/>
      <c r="PTV85" s="43"/>
      <c r="PTW85" s="43"/>
      <c r="PTX85" s="43"/>
      <c r="PTY85" s="43"/>
      <c r="PTZ85" s="43"/>
      <c r="PUA85" s="43"/>
      <c r="PUB85" s="43"/>
      <c r="PUC85" s="43"/>
      <c r="PUD85" s="43"/>
      <c r="PUE85" s="43"/>
      <c r="PUF85" s="43"/>
      <c r="PUG85" s="43"/>
      <c r="PUH85" s="43"/>
      <c r="PUI85" s="43"/>
      <c r="PUJ85" s="43"/>
      <c r="PUK85" s="43"/>
      <c r="PUL85" s="43"/>
      <c r="PUM85" s="43"/>
      <c r="PUN85" s="43"/>
      <c r="PUO85" s="43"/>
      <c r="PUP85" s="43"/>
      <c r="PUQ85" s="43"/>
      <c r="PUR85" s="43"/>
      <c r="PUS85" s="43"/>
      <c r="PUT85" s="43"/>
      <c r="PUU85" s="43"/>
      <c r="PUV85" s="43"/>
      <c r="PUW85" s="43"/>
      <c r="PUX85" s="43"/>
      <c r="PUY85" s="43"/>
      <c r="PUZ85" s="43"/>
      <c r="PVA85" s="43"/>
      <c r="PVB85" s="43"/>
      <c r="PVC85" s="43"/>
      <c r="PVD85" s="43"/>
      <c r="PVE85" s="43"/>
      <c r="PVF85" s="43"/>
      <c r="PVG85" s="43"/>
      <c r="PVH85" s="43"/>
      <c r="PVI85" s="43"/>
      <c r="PVJ85" s="43"/>
      <c r="PVK85" s="43"/>
      <c r="PVL85" s="43"/>
      <c r="PVM85" s="43"/>
      <c r="PVN85" s="43"/>
      <c r="PVO85" s="43"/>
      <c r="PVP85" s="43"/>
      <c r="PVQ85" s="43"/>
      <c r="PVR85" s="43"/>
      <c r="PVS85" s="43"/>
      <c r="PVT85" s="43"/>
      <c r="PVU85" s="43"/>
      <c r="PVV85" s="43"/>
      <c r="PVW85" s="43"/>
      <c r="PVX85" s="43"/>
      <c r="PVY85" s="43"/>
      <c r="PVZ85" s="43"/>
      <c r="PWA85" s="43"/>
      <c r="PWB85" s="43"/>
      <c r="PWC85" s="43"/>
      <c r="PWD85" s="43"/>
      <c r="PWE85" s="43"/>
      <c r="PWF85" s="43"/>
      <c r="PWG85" s="43"/>
      <c r="PWH85" s="43"/>
      <c r="PWI85" s="43"/>
      <c r="PWJ85" s="43"/>
      <c r="PWK85" s="43"/>
      <c r="PWL85" s="43"/>
      <c r="PWM85" s="43"/>
      <c r="PWN85" s="43"/>
      <c r="PWO85" s="43"/>
      <c r="PWP85" s="43"/>
      <c r="PWQ85" s="43"/>
      <c r="PWR85" s="43"/>
      <c r="PWS85" s="43"/>
      <c r="PWT85" s="43"/>
      <c r="PWU85" s="43"/>
      <c r="PWV85" s="43"/>
      <c r="PWW85" s="43"/>
      <c r="PWX85" s="43"/>
      <c r="PWY85" s="43"/>
      <c r="PWZ85" s="43"/>
      <c r="PXA85" s="43"/>
      <c r="PXB85" s="43"/>
      <c r="PXC85" s="43"/>
      <c r="PXD85" s="43"/>
      <c r="PXE85" s="43"/>
      <c r="PXF85" s="43"/>
      <c r="PXG85" s="43"/>
      <c r="PXH85" s="43"/>
      <c r="PXI85" s="43"/>
      <c r="PXJ85" s="43"/>
      <c r="PXK85" s="43"/>
      <c r="PXL85" s="43"/>
      <c r="PXM85" s="43"/>
      <c r="PXN85" s="43"/>
      <c r="PXO85" s="43"/>
      <c r="PXP85" s="43"/>
      <c r="PXQ85" s="43"/>
      <c r="PXR85" s="43"/>
      <c r="PXS85" s="43"/>
      <c r="PXT85" s="43"/>
      <c r="PXU85" s="43"/>
      <c r="PXV85" s="43"/>
      <c r="PXW85" s="43"/>
      <c r="PXX85" s="43"/>
      <c r="PXY85" s="43"/>
      <c r="PXZ85" s="43"/>
      <c r="PYA85" s="43"/>
      <c r="PYB85" s="43"/>
      <c r="PYC85" s="43"/>
      <c r="PYD85" s="43"/>
      <c r="PYE85" s="43"/>
      <c r="PYF85" s="43"/>
      <c r="PYG85" s="43"/>
      <c r="PYH85" s="43"/>
      <c r="PYI85" s="43"/>
      <c r="PYJ85" s="43"/>
      <c r="PYK85" s="43"/>
      <c r="PYL85" s="43"/>
      <c r="PYM85" s="43"/>
      <c r="PYN85" s="43"/>
      <c r="PYO85" s="43"/>
      <c r="PYP85" s="43"/>
      <c r="PYQ85" s="43"/>
      <c r="PYR85" s="43"/>
      <c r="PYS85" s="43"/>
      <c r="PYT85" s="43"/>
      <c r="PYU85" s="43"/>
      <c r="PYV85" s="43"/>
      <c r="PYW85" s="43"/>
      <c r="PYX85" s="43"/>
      <c r="PYY85" s="43"/>
      <c r="PYZ85" s="43"/>
      <c r="PZA85" s="43"/>
      <c r="PZB85" s="43"/>
      <c r="PZC85" s="43"/>
      <c r="PZD85" s="43"/>
      <c r="PZE85" s="43"/>
      <c r="PZF85" s="43"/>
      <c r="PZG85" s="43"/>
      <c r="PZH85" s="43"/>
      <c r="PZI85" s="43"/>
      <c r="PZJ85" s="43"/>
      <c r="PZK85" s="43"/>
      <c r="PZL85" s="43"/>
      <c r="PZM85" s="43"/>
      <c r="PZN85" s="43"/>
      <c r="PZO85" s="43"/>
      <c r="PZP85" s="43"/>
      <c r="PZQ85" s="43"/>
      <c r="PZR85" s="43"/>
      <c r="PZS85" s="43"/>
      <c r="PZT85" s="43"/>
      <c r="PZU85" s="43"/>
      <c r="PZV85" s="43"/>
      <c r="PZW85" s="43"/>
      <c r="PZX85" s="43"/>
      <c r="PZY85" s="43"/>
      <c r="PZZ85" s="43"/>
      <c r="QAA85" s="43"/>
      <c r="QAB85" s="43"/>
      <c r="QAC85" s="43"/>
      <c r="QAD85" s="43"/>
      <c r="QAE85" s="43"/>
      <c r="QAF85" s="43"/>
      <c r="QAG85" s="43"/>
      <c r="QAH85" s="43"/>
      <c r="QAI85" s="43"/>
      <c r="QAJ85" s="43"/>
      <c r="QAK85" s="43"/>
      <c r="QAL85" s="43"/>
      <c r="QAM85" s="43"/>
      <c r="QAN85" s="43"/>
      <c r="QAO85" s="43"/>
      <c r="QAP85" s="43"/>
      <c r="QAQ85" s="43"/>
      <c r="QAR85" s="43"/>
      <c r="QAS85" s="43"/>
      <c r="QAT85" s="43"/>
      <c r="QAU85" s="43"/>
      <c r="QAV85" s="43"/>
      <c r="QAW85" s="43"/>
      <c r="QAX85" s="43"/>
      <c r="QAY85" s="43"/>
      <c r="QAZ85" s="43"/>
      <c r="QBA85" s="43"/>
      <c r="QBB85" s="43"/>
      <c r="QBC85" s="43"/>
      <c r="QBD85" s="43"/>
      <c r="QBE85" s="43"/>
      <c r="QBF85" s="43"/>
      <c r="QBG85" s="43"/>
      <c r="QBH85" s="43"/>
      <c r="QBI85" s="43"/>
      <c r="QBJ85" s="43"/>
      <c r="QBK85" s="43"/>
      <c r="QBL85" s="43"/>
      <c r="QBM85" s="43"/>
      <c r="QBN85" s="43"/>
      <c r="QBO85" s="43"/>
      <c r="QBP85" s="43"/>
      <c r="QBQ85" s="43"/>
      <c r="QBR85" s="43"/>
      <c r="QBS85" s="43"/>
      <c r="QBT85" s="43"/>
      <c r="QBU85" s="43"/>
      <c r="QBV85" s="43"/>
      <c r="QBW85" s="43"/>
      <c r="QBX85" s="43"/>
      <c r="QBY85" s="43"/>
      <c r="QBZ85" s="43"/>
      <c r="QCA85" s="43"/>
      <c r="QCB85" s="43"/>
      <c r="QCC85" s="43"/>
      <c r="QCD85" s="43"/>
      <c r="QCE85" s="43"/>
      <c r="QCF85" s="43"/>
      <c r="QCG85" s="43"/>
      <c r="QCH85" s="43"/>
      <c r="QCI85" s="43"/>
      <c r="QCJ85" s="43"/>
      <c r="QCK85" s="43"/>
      <c r="QCL85" s="43"/>
      <c r="QCM85" s="43"/>
      <c r="QCN85" s="43"/>
      <c r="QCO85" s="43"/>
      <c r="QCP85" s="43"/>
      <c r="QCQ85" s="43"/>
      <c r="QCR85" s="43"/>
      <c r="QCS85" s="43"/>
      <c r="QCT85" s="43"/>
      <c r="QCU85" s="43"/>
      <c r="QCV85" s="43"/>
      <c r="QCW85" s="43"/>
      <c r="QCX85" s="43"/>
      <c r="QCY85" s="43"/>
      <c r="QCZ85" s="43"/>
      <c r="QDA85" s="43"/>
      <c r="QDB85" s="43"/>
      <c r="QDC85" s="43"/>
      <c r="QDD85" s="43"/>
      <c r="QDE85" s="43"/>
      <c r="QDF85" s="43"/>
      <c r="QDG85" s="43"/>
      <c r="QDH85" s="43"/>
      <c r="QDI85" s="43"/>
      <c r="QDJ85" s="43"/>
      <c r="QDK85" s="43"/>
      <c r="QDL85" s="43"/>
      <c r="QDM85" s="43"/>
      <c r="QDN85" s="43"/>
      <c r="QDO85" s="43"/>
      <c r="QDP85" s="43"/>
      <c r="QDQ85" s="43"/>
      <c r="QDR85" s="43"/>
      <c r="QDS85" s="43"/>
      <c r="QDT85" s="43"/>
      <c r="QDU85" s="43"/>
      <c r="QDV85" s="43"/>
      <c r="QDW85" s="43"/>
      <c r="QDX85" s="43"/>
      <c r="QDY85" s="43"/>
      <c r="QDZ85" s="43"/>
      <c r="QEA85" s="43"/>
      <c r="QEB85" s="43"/>
      <c r="QEC85" s="43"/>
      <c r="QED85" s="43"/>
      <c r="QEE85" s="43"/>
      <c r="QEF85" s="43"/>
      <c r="QEG85" s="43"/>
      <c r="QEH85" s="43"/>
      <c r="QEI85" s="43"/>
      <c r="QEJ85" s="43"/>
      <c r="QEK85" s="43"/>
      <c r="QEL85" s="43"/>
      <c r="QEM85" s="43"/>
      <c r="QEN85" s="43"/>
      <c r="QEO85" s="43"/>
      <c r="QEP85" s="43"/>
      <c r="QEQ85" s="43"/>
      <c r="QER85" s="43"/>
      <c r="QES85" s="43"/>
      <c r="QET85" s="43"/>
      <c r="QEU85" s="43"/>
      <c r="QEV85" s="43"/>
      <c r="QEW85" s="43"/>
      <c r="QEX85" s="43"/>
      <c r="QEY85" s="43"/>
      <c r="QEZ85" s="43"/>
      <c r="QFA85" s="43"/>
      <c r="QFB85" s="43"/>
      <c r="QFC85" s="43"/>
      <c r="QFD85" s="43"/>
      <c r="QFE85" s="43"/>
      <c r="QFF85" s="43"/>
      <c r="QFG85" s="43"/>
      <c r="QFH85" s="43"/>
      <c r="QFI85" s="43"/>
      <c r="QFJ85" s="43"/>
      <c r="QFK85" s="43"/>
      <c r="QFL85" s="43"/>
      <c r="QFM85" s="43"/>
      <c r="QFN85" s="43"/>
      <c r="QFO85" s="43"/>
      <c r="QFP85" s="43"/>
      <c r="QFQ85" s="43"/>
      <c r="QFR85" s="43"/>
      <c r="QFS85" s="43"/>
      <c r="QFT85" s="43"/>
      <c r="QFU85" s="43"/>
      <c r="QFV85" s="43"/>
      <c r="QFW85" s="43"/>
      <c r="QFX85" s="43"/>
      <c r="QFY85" s="43"/>
      <c r="QFZ85" s="43"/>
      <c r="QGA85" s="43"/>
      <c r="QGB85" s="43"/>
      <c r="QGC85" s="43"/>
      <c r="QGD85" s="43"/>
      <c r="QGE85" s="43"/>
      <c r="QGF85" s="43"/>
      <c r="QGG85" s="43"/>
      <c r="QGH85" s="43"/>
      <c r="QGI85" s="43"/>
      <c r="QGJ85" s="43"/>
      <c r="QGK85" s="43"/>
      <c r="QGL85" s="43"/>
      <c r="QGM85" s="43"/>
      <c r="QGN85" s="43"/>
      <c r="QGO85" s="43"/>
      <c r="QGP85" s="43"/>
      <c r="QGQ85" s="43"/>
      <c r="QGR85" s="43"/>
      <c r="QGS85" s="43"/>
      <c r="QGT85" s="43"/>
      <c r="QGU85" s="43"/>
      <c r="QGV85" s="43"/>
      <c r="QGW85" s="43"/>
      <c r="QGX85" s="43"/>
      <c r="QGY85" s="43"/>
      <c r="QGZ85" s="43"/>
      <c r="QHA85" s="43"/>
      <c r="QHB85" s="43"/>
      <c r="QHC85" s="43"/>
      <c r="QHD85" s="43"/>
      <c r="QHE85" s="43"/>
      <c r="QHF85" s="43"/>
      <c r="QHG85" s="43"/>
      <c r="QHH85" s="43"/>
      <c r="QHI85" s="43"/>
      <c r="QHJ85" s="43"/>
      <c r="QHK85" s="43"/>
      <c r="QHL85" s="43"/>
      <c r="QHM85" s="43"/>
      <c r="QHN85" s="43"/>
      <c r="QHO85" s="43"/>
      <c r="QHP85" s="43"/>
      <c r="QHQ85" s="43"/>
      <c r="QHR85" s="43"/>
      <c r="QHS85" s="43"/>
      <c r="QHT85" s="43"/>
      <c r="QHU85" s="43"/>
      <c r="QHV85" s="43"/>
      <c r="QHW85" s="43"/>
      <c r="QHX85" s="43"/>
      <c r="QHY85" s="43"/>
      <c r="QHZ85" s="43"/>
      <c r="QIA85" s="43"/>
      <c r="QIB85" s="43"/>
      <c r="QIC85" s="43"/>
      <c r="QID85" s="43"/>
      <c r="QIE85" s="43"/>
      <c r="QIF85" s="43"/>
      <c r="QIG85" s="43"/>
      <c r="QIH85" s="43"/>
      <c r="QII85" s="43"/>
      <c r="QIJ85" s="43"/>
      <c r="QIK85" s="43"/>
      <c r="QIL85" s="43"/>
      <c r="QIM85" s="43"/>
      <c r="QIN85" s="43"/>
      <c r="QIO85" s="43"/>
      <c r="QIP85" s="43"/>
      <c r="QIQ85" s="43"/>
      <c r="QIR85" s="43"/>
      <c r="QIS85" s="43"/>
      <c r="QIT85" s="43"/>
      <c r="QIU85" s="43"/>
      <c r="QIV85" s="43"/>
      <c r="QIW85" s="43"/>
      <c r="QIX85" s="43"/>
      <c r="QIY85" s="43"/>
      <c r="QIZ85" s="43"/>
      <c r="QJA85" s="43"/>
      <c r="QJB85" s="43"/>
      <c r="QJC85" s="43"/>
      <c r="QJD85" s="43"/>
      <c r="QJE85" s="43"/>
      <c r="QJF85" s="43"/>
      <c r="QJG85" s="43"/>
      <c r="QJH85" s="43"/>
      <c r="QJI85" s="43"/>
      <c r="QJJ85" s="43"/>
      <c r="QJK85" s="43"/>
      <c r="QJL85" s="43"/>
      <c r="QJM85" s="43"/>
      <c r="QJN85" s="43"/>
      <c r="QJO85" s="43"/>
      <c r="QJP85" s="43"/>
      <c r="QJQ85" s="43"/>
      <c r="QJR85" s="43"/>
      <c r="QJS85" s="43"/>
      <c r="QJT85" s="43"/>
      <c r="QJU85" s="43"/>
      <c r="QJV85" s="43"/>
      <c r="QJW85" s="43"/>
      <c r="QJX85" s="43"/>
      <c r="QJY85" s="43"/>
      <c r="QJZ85" s="43"/>
      <c r="QKA85" s="43"/>
      <c r="QKB85" s="43"/>
      <c r="QKC85" s="43"/>
      <c r="QKD85" s="43"/>
      <c r="QKE85" s="43"/>
      <c r="QKF85" s="43"/>
      <c r="QKG85" s="43"/>
      <c r="QKH85" s="43"/>
      <c r="QKI85" s="43"/>
      <c r="QKJ85" s="43"/>
      <c r="QKK85" s="43"/>
      <c r="QKL85" s="43"/>
      <c r="QKM85" s="43"/>
      <c r="QKN85" s="43"/>
      <c r="QKO85" s="43"/>
      <c r="QKP85" s="43"/>
      <c r="QKQ85" s="43"/>
      <c r="QKR85" s="43"/>
      <c r="QKS85" s="43"/>
      <c r="QKT85" s="43"/>
      <c r="QKU85" s="43"/>
      <c r="QKV85" s="43"/>
      <c r="QKW85" s="43"/>
      <c r="QKX85" s="43"/>
      <c r="QKY85" s="43"/>
      <c r="QKZ85" s="43"/>
      <c r="QLA85" s="43"/>
      <c r="QLB85" s="43"/>
      <c r="QLC85" s="43"/>
      <c r="QLD85" s="43"/>
      <c r="QLE85" s="43"/>
      <c r="QLF85" s="43"/>
      <c r="QLG85" s="43"/>
      <c r="QLH85" s="43"/>
      <c r="QLI85" s="43"/>
      <c r="QLJ85" s="43"/>
      <c r="QLK85" s="43"/>
      <c r="QLL85" s="43"/>
      <c r="QLM85" s="43"/>
      <c r="QLN85" s="43"/>
      <c r="QLO85" s="43"/>
      <c r="QLP85" s="43"/>
      <c r="QLQ85" s="43"/>
      <c r="QLR85" s="43"/>
      <c r="QLS85" s="43"/>
      <c r="QLT85" s="43"/>
      <c r="QLU85" s="43"/>
      <c r="QLV85" s="43"/>
      <c r="QLW85" s="43"/>
      <c r="QLX85" s="43"/>
      <c r="QLY85" s="43"/>
      <c r="QLZ85" s="43"/>
      <c r="QMA85" s="43"/>
      <c r="QMB85" s="43"/>
      <c r="QMC85" s="43"/>
      <c r="QMD85" s="43"/>
      <c r="QME85" s="43"/>
      <c r="QMF85" s="43"/>
      <c r="QMG85" s="43"/>
      <c r="QMH85" s="43"/>
      <c r="QMI85" s="43"/>
      <c r="QMJ85" s="43"/>
      <c r="QMK85" s="43"/>
      <c r="QML85" s="43"/>
      <c r="QMM85" s="43"/>
      <c r="QMN85" s="43"/>
      <c r="QMO85" s="43"/>
      <c r="QMP85" s="43"/>
      <c r="QMQ85" s="43"/>
      <c r="QMR85" s="43"/>
      <c r="QMS85" s="43"/>
      <c r="QMT85" s="43"/>
      <c r="QMU85" s="43"/>
      <c r="QMV85" s="43"/>
      <c r="QMW85" s="43"/>
      <c r="QMX85" s="43"/>
      <c r="QMY85" s="43"/>
      <c r="QMZ85" s="43"/>
      <c r="QNA85" s="43"/>
      <c r="QNB85" s="43"/>
      <c r="QNC85" s="43"/>
      <c r="QND85" s="43"/>
      <c r="QNE85" s="43"/>
      <c r="QNF85" s="43"/>
      <c r="QNG85" s="43"/>
      <c r="QNH85" s="43"/>
      <c r="QNI85" s="43"/>
      <c r="QNJ85" s="43"/>
      <c r="QNK85" s="43"/>
      <c r="QNL85" s="43"/>
      <c r="QNM85" s="43"/>
      <c r="QNN85" s="43"/>
      <c r="QNO85" s="43"/>
      <c r="QNP85" s="43"/>
      <c r="QNQ85" s="43"/>
      <c r="QNR85" s="43"/>
      <c r="QNS85" s="43"/>
      <c r="QNT85" s="43"/>
      <c r="QNU85" s="43"/>
      <c r="QNV85" s="43"/>
      <c r="QNW85" s="43"/>
      <c r="QNX85" s="43"/>
      <c r="QNY85" s="43"/>
      <c r="QNZ85" s="43"/>
      <c r="QOA85" s="43"/>
      <c r="QOB85" s="43"/>
      <c r="QOC85" s="43"/>
      <c r="QOD85" s="43"/>
      <c r="QOE85" s="43"/>
      <c r="QOF85" s="43"/>
      <c r="QOG85" s="43"/>
      <c r="QOH85" s="43"/>
      <c r="QOI85" s="43"/>
      <c r="QOJ85" s="43"/>
      <c r="QOK85" s="43"/>
      <c r="QOL85" s="43"/>
      <c r="QOM85" s="43"/>
      <c r="QON85" s="43"/>
      <c r="QOO85" s="43"/>
      <c r="QOP85" s="43"/>
      <c r="QOQ85" s="43"/>
      <c r="QOR85" s="43"/>
      <c r="QOS85" s="43"/>
      <c r="QOT85" s="43"/>
      <c r="QOU85" s="43"/>
      <c r="QOV85" s="43"/>
      <c r="QOW85" s="43"/>
      <c r="QOX85" s="43"/>
      <c r="QOY85" s="43"/>
      <c r="QOZ85" s="43"/>
      <c r="QPA85" s="43"/>
      <c r="QPB85" s="43"/>
      <c r="QPC85" s="43"/>
      <c r="QPD85" s="43"/>
      <c r="QPE85" s="43"/>
      <c r="QPF85" s="43"/>
      <c r="QPG85" s="43"/>
      <c r="QPH85" s="43"/>
      <c r="QPI85" s="43"/>
      <c r="QPJ85" s="43"/>
      <c r="QPK85" s="43"/>
      <c r="QPL85" s="43"/>
      <c r="QPM85" s="43"/>
      <c r="QPN85" s="43"/>
      <c r="QPO85" s="43"/>
      <c r="QPP85" s="43"/>
      <c r="QPQ85" s="43"/>
      <c r="QPR85" s="43"/>
      <c r="QPS85" s="43"/>
      <c r="QPT85" s="43"/>
      <c r="QPU85" s="43"/>
      <c r="QPV85" s="43"/>
      <c r="QPW85" s="43"/>
      <c r="QPX85" s="43"/>
      <c r="QPY85" s="43"/>
      <c r="QPZ85" s="43"/>
      <c r="QQA85" s="43"/>
      <c r="QQB85" s="43"/>
      <c r="QQC85" s="43"/>
      <c r="QQD85" s="43"/>
      <c r="QQE85" s="43"/>
      <c r="QQF85" s="43"/>
      <c r="QQG85" s="43"/>
      <c r="QQH85" s="43"/>
      <c r="QQI85" s="43"/>
      <c r="QQJ85" s="43"/>
      <c r="QQK85" s="43"/>
      <c r="QQL85" s="43"/>
      <c r="QQM85" s="43"/>
      <c r="QQN85" s="43"/>
      <c r="QQO85" s="43"/>
      <c r="QQP85" s="43"/>
      <c r="QQQ85" s="43"/>
      <c r="QQR85" s="43"/>
      <c r="QQS85" s="43"/>
      <c r="QQT85" s="43"/>
      <c r="QQU85" s="43"/>
      <c r="QQV85" s="43"/>
      <c r="QQW85" s="43"/>
      <c r="QQX85" s="43"/>
      <c r="QQY85" s="43"/>
      <c r="QQZ85" s="43"/>
      <c r="QRA85" s="43"/>
      <c r="QRB85" s="43"/>
      <c r="QRC85" s="43"/>
      <c r="QRD85" s="43"/>
      <c r="QRE85" s="43"/>
      <c r="QRF85" s="43"/>
      <c r="QRG85" s="43"/>
      <c r="QRH85" s="43"/>
      <c r="QRI85" s="43"/>
      <c r="QRJ85" s="43"/>
      <c r="QRK85" s="43"/>
      <c r="QRL85" s="43"/>
      <c r="QRM85" s="43"/>
      <c r="QRN85" s="43"/>
      <c r="QRO85" s="43"/>
      <c r="QRP85" s="43"/>
      <c r="QRQ85" s="43"/>
      <c r="QRR85" s="43"/>
      <c r="QRS85" s="43"/>
      <c r="QRT85" s="43"/>
      <c r="QRU85" s="43"/>
      <c r="QRV85" s="43"/>
      <c r="QRW85" s="43"/>
      <c r="QRX85" s="43"/>
      <c r="QRY85" s="43"/>
      <c r="QRZ85" s="43"/>
      <c r="QSA85" s="43"/>
      <c r="QSB85" s="43"/>
      <c r="QSC85" s="43"/>
      <c r="QSD85" s="43"/>
      <c r="QSE85" s="43"/>
      <c r="QSF85" s="43"/>
      <c r="QSG85" s="43"/>
      <c r="QSH85" s="43"/>
      <c r="QSI85" s="43"/>
      <c r="QSJ85" s="43"/>
      <c r="QSK85" s="43"/>
      <c r="QSL85" s="43"/>
      <c r="QSM85" s="43"/>
      <c r="QSN85" s="43"/>
      <c r="QSO85" s="43"/>
      <c r="QSP85" s="43"/>
      <c r="QSQ85" s="43"/>
      <c r="QSR85" s="43"/>
      <c r="QSS85" s="43"/>
      <c r="QST85" s="43"/>
      <c r="QSU85" s="43"/>
      <c r="QSV85" s="43"/>
      <c r="QSW85" s="43"/>
      <c r="QSX85" s="43"/>
      <c r="QSY85" s="43"/>
      <c r="QSZ85" s="43"/>
      <c r="QTA85" s="43"/>
      <c r="QTB85" s="43"/>
      <c r="QTC85" s="43"/>
      <c r="QTD85" s="43"/>
      <c r="QTE85" s="43"/>
      <c r="QTF85" s="43"/>
      <c r="QTG85" s="43"/>
      <c r="QTH85" s="43"/>
      <c r="QTI85" s="43"/>
      <c r="QTJ85" s="43"/>
      <c r="QTK85" s="43"/>
      <c r="QTL85" s="43"/>
      <c r="QTM85" s="43"/>
      <c r="QTN85" s="43"/>
      <c r="QTO85" s="43"/>
      <c r="QTP85" s="43"/>
      <c r="QTQ85" s="43"/>
      <c r="QTR85" s="43"/>
      <c r="QTS85" s="43"/>
      <c r="QTT85" s="43"/>
      <c r="QTU85" s="43"/>
      <c r="QTV85" s="43"/>
      <c r="QTW85" s="43"/>
      <c r="QTX85" s="43"/>
      <c r="QTY85" s="43"/>
      <c r="QTZ85" s="43"/>
      <c r="QUA85" s="43"/>
      <c r="QUB85" s="43"/>
      <c r="QUC85" s="43"/>
      <c r="QUD85" s="43"/>
      <c r="QUE85" s="43"/>
      <c r="QUF85" s="43"/>
      <c r="QUG85" s="43"/>
      <c r="QUH85" s="43"/>
      <c r="QUI85" s="43"/>
      <c r="QUJ85" s="43"/>
      <c r="QUK85" s="43"/>
      <c r="QUL85" s="43"/>
      <c r="QUM85" s="43"/>
      <c r="QUN85" s="43"/>
      <c r="QUO85" s="43"/>
      <c r="QUP85" s="43"/>
      <c r="QUQ85" s="43"/>
      <c r="QUR85" s="43"/>
      <c r="QUS85" s="43"/>
      <c r="QUT85" s="43"/>
      <c r="QUU85" s="43"/>
      <c r="QUV85" s="43"/>
      <c r="QUW85" s="43"/>
      <c r="QUX85" s="43"/>
      <c r="QUY85" s="43"/>
      <c r="QUZ85" s="43"/>
      <c r="QVA85" s="43"/>
      <c r="QVB85" s="43"/>
      <c r="QVC85" s="43"/>
      <c r="QVD85" s="43"/>
      <c r="QVE85" s="43"/>
      <c r="QVF85" s="43"/>
      <c r="QVG85" s="43"/>
      <c r="QVH85" s="43"/>
      <c r="QVI85" s="43"/>
      <c r="QVJ85" s="43"/>
      <c r="QVK85" s="43"/>
      <c r="QVL85" s="43"/>
      <c r="QVM85" s="43"/>
      <c r="QVN85" s="43"/>
      <c r="QVO85" s="43"/>
      <c r="QVP85" s="43"/>
      <c r="QVQ85" s="43"/>
      <c r="QVR85" s="43"/>
      <c r="QVS85" s="43"/>
      <c r="QVT85" s="43"/>
      <c r="QVU85" s="43"/>
      <c r="QVV85" s="43"/>
      <c r="QVW85" s="43"/>
      <c r="QVX85" s="43"/>
      <c r="QVY85" s="43"/>
      <c r="QVZ85" s="43"/>
      <c r="QWA85" s="43"/>
      <c r="QWB85" s="43"/>
      <c r="QWC85" s="43"/>
      <c r="QWD85" s="43"/>
      <c r="QWE85" s="43"/>
      <c r="QWF85" s="43"/>
      <c r="QWG85" s="43"/>
      <c r="QWH85" s="43"/>
      <c r="QWI85" s="43"/>
      <c r="QWJ85" s="43"/>
      <c r="QWK85" s="43"/>
      <c r="QWL85" s="43"/>
      <c r="QWM85" s="43"/>
      <c r="QWN85" s="43"/>
      <c r="QWO85" s="43"/>
      <c r="QWP85" s="43"/>
      <c r="QWQ85" s="43"/>
      <c r="QWR85" s="43"/>
      <c r="QWS85" s="43"/>
      <c r="QWT85" s="43"/>
      <c r="QWU85" s="43"/>
      <c r="QWV85" s="43"/>
      <c r="QWW85" s="43"/>
      <c r="QWX85" s="43"/>
      <c r="QWY85" s="43"/>
      <c r="QWZ85" s="43"/>
      <c r="QXA85" s="43"/>
      <c r="QXB85" s="43"/>
      <c r="QXC85" s="43"/>
      <c r="QXD85" s="43"/>
      <c r="QXE85" s="43"/>
      <c r="QXF85" s="43"/>
      <c r="QXG85" s="43"/>
      <c r="QXH85" s="43"/>
      <c r="QXI85" s="43"/>
      <c r="QXJ85" s="43"/>
      <c r="QXK85" s="43"/>
      <c r="QXL85" s="43"/>
      <c r="QXM85" s="43"/>
      <c r="QXN85" s="43"/>
      <c r="QXO85" s="43"/>
      <c r="QXP85" s="43"/>
      <c r="QXQ85" s="43"/>
      <c r="QXR85" s="43"/>
      <c r="QXS85" s="43"/>
      <c r="QXT85" s="43"/>
      <c r="QXU85" s="43"/>
      <c r="QXV85" s="43"/>
      <c r="QXW85" s="43"/>
      <c r="QXX85" s="43"/>
      <c r="QXY85" s="43"/>
      <c r="QXZ85" s="43"/>
      <c r="QYA85" s="43"/>
      <c r="QYB85" s="43"/>
      <c r="QYC85" s="43"/>
      <c r="QYD85" s="43"/>
      <c r="QYE85" s="43"/>
      <c r="QYF85" s="43"/>
      <c r="QYG85" s="43"/>
      <c r="QYH85" s="43"/>
      <c r="QYI85" s="43"/>
      <c r="QYJ85" s="43"/>
      <c r="QYK85" s="43"/>
      <c r="QYL85" s="43"/>
      <c r="QYM85" s="43"/>
      <c r="QYN85" s="43"/>
      <c r="QYO85" s="43"/>
      <c r="QYP85" s="43"/>
      <c r="QYQ85" s="43"/>
      <c r="QYR85" s="43"/>
      <c r="QYS85" s="43"/>
      <c r="QYT85" s="43"/>
      <c r="QYU85" s="43"/>
      <c r="QYV85" s="43"/>
      <c r="QYW85" s="43"/>
      <c r="QYX85" s="43"/>
      <c r="QYY85" s="43"/>
      <c r="QYZ85" s="43"/>
      <c r="QZA85" s="43"/>
      <c r="QZB85" s="43"/>
      <c r="QZC85" s="43"/>
      <c r="QZD85" s="43"/>
      <c r="QZE85" s="43"/>
      <c r="QZF85" s="43"/>
      <c r="QZG85" s="43"/>
      <c r="QZH85" s="43"/>
      <c r="QZI85" s="43"/>
      <c r="QZJ85" s="43"/>
      <c r="QZK85" s="43"/>
      <c r="QZL85" s="43"/>
      <c r="QZM85" s="43"/>
      <c r="QZN85" s="43"/>
      <c r="QZO85" s="43"/>
      <c r="QZP85" s="43"/>
      <c r="QZQ85" s="43"/>
      <c r="QZR85" s="43"/>
      <c r="QZS85" s="43"/>
      <c r="QZT85" s="43"/>
      <c r="QZU85" s="43"/>
      <c r="QZV85" s="43"/>
      <c r="QZW85" s="43"/>
      <c r="QZX85" s="43"/>
      <c r="QZY85" s="43"/>
      <c r="QZZ85" s="43"/>
      <c r="RAA85" s="43"/>
      <c r="RAB85" s="43"/>
      <c r="RAC85" s="43"/>
      <c r="RAD85" s="43"/>
      <c r="RAE85" s="43"/>
      <c r="RAF85" s="43"/>
      <c r="RAG85" s="43"/>
      <c r="RAH85" s="43"/>
      <c r="RAI85" s="43"/>
      <c r="RAJ85" s="43"/>
      <c r="RAK85" s="43"/>
      <c r="RAL85" s="43"/>
      <c r="RAM85" s="43"/>
      <c r="RAN85" s="43"/>
      <c r="RAO85" s="43"/>
      <c r="RAP85" s="43"/>
      <c r="RAQ85" s="43"/>
      <c r="RAR85" s="43"/>
      <c r="RAS85" s="43"/>
      <c r="RAT85" s="43"/>
      <c r="RAU85" s="43"/>
      <c r="RAV85" s="43"/>
      <c r="RAW85" s="43"/>
      <c r="RAX85" s="43"/>
      <c r="RAY85" s="43"/>
      <c r="RAZ85" s="43"/>
      <c r="RBA85" s="43"/>
      <c r="RBB85" s="43"/>
      <c r="RBC85" s="43"/>
      <c r="RBD85" s="43"/>
      <c r="RBE85" s="43"/>
      <c r="RBF85" s="43"/>
      <c r="RBG85" s="43"/>
      <c r="RBH85" s="43"/>
      <c r="RBI85" s="43"/>
      <c r="RBJ85" s="43"/>
      <c r="RBK85" s="43"/>
      <c r="RBL85" s="43"/>
      <c r="RBM85" s="43"/>
      <c r="RBN85" s="43"/>
      <c r="RBO85" s="43"/>
      <c r="RBP85" s="43"/>
      <c r="RBQ85" s="43"/>
      <c r="RBR85" s="43"/>
      <c r="RBS85" s="43"/>
      <c r="RBT85" s="43"/>
      <c r="RBU85" s="43"/>
      <c r="RBV85" s="43"/>
      <c r="RBW85" s="43"/>
      <c r="RBX85" s="43"/>
      <c r="RBY85" s="43"/>
      <c r="RBZ85" s="43"/>
      <c r="RCA85" s="43"/>
      <c r="RCB85" s="43"/>
      <c r="RCC85" s="43"/>
      <c r="RCD85" s="43"/>
      <c r="RCE85" s="43"/>
      <c r="RCF85" s="43"/>
      <c r="RCG85" s="43"/>
      <c r="RCH85" s="43"/>
      <c r="RCI85" s="43"/>
      <c r="RCJ85" s="43"/>
      <c r="RCK85" s="43"/>
      <c r="RCL85" s="43"/>
      <c r="RCM85" s="43"/>
      <c r="RCN85" s="43"/>
      <c r="RCO85" s="43"/>
      <c r="RCP85" s="43"/>
      <c r="RCQ85" s="43"/>
      <c r="RCR85" s="43"/>
      <c r="RCS85" s="43"/>
      <c r="RCT85" s="43"/>
      <c r="RCU85" s="43"/>
      <c r="RCV85" s="43"/>
      <c r="RCW85" s="43"/>
      <c r="RCX85" s="43"/>
      <c r="RCY85" s="43"/>
      <c r="RCZ85" s="43"/>
      <c r="RDA85" s="43"/>
      <c r="RDB85" s="43"/>
      <c r="RDC85" s="43"/>
      <c r="RDD85" s="43"/>
      <c r="RDE85" s="43"/>
      <c r="RDF85" s="43"/>
      <c r="RDG85" s="43"/>
      <c r="RDH85" s="43"/>
      <c r="RDI85" s="43"/>
      <c r="RDJ85" s="43"/>
      <c r="RDK85" s="43"/>
      <c r="RDL85" s="43"/>
      <c r="RDM85" s="43"/>
      <c r="RDN85" s="43"/>
      <c r="RDO85" s="43"/>
      <c r="RDP85" s="43"/>
      <c r="RDQ85" s="43"/>
      <c r="RDR85" s="43"/>
      <c r="RDS85" s="43"/>
      <c r="RDT85" s="43"/>
      <c r="RDU85" s="43"/>
      <c r="RDV85" s="43"/>
      <c r="RDW85" s="43"/>
      <c r="RDX85" s="43"/>
      <c r="RDY85" s="43"/>
      <c r="RDZ85" s="43"/>
      <c r="REA85" s="43"/>
      <c r="REB85" s="43"/>
      <c r="REC85" s="43"/>
      <c r="RED85" s="43"/>
      <c r="REE85" s="43"/>
      <c r="REF85" s="43"/>
      <c r="REG85" s="43"/>
      <c r="REH85" s="43"/>
      <c r="REI85" s="43"/>
      <c r="REJ85" s="43"/>
      <c r="REK85" s="43"/>
      <c r="REL85" s="43"/>
      <c r="REM85" s="43"/>
      <c r="REN85" s="43"/>
      <c r="REO85" s="43"/>
      <c r="REP85" s="43"/>
      <c r="REQ85" s="43"/>
      <c r="RER85" s="43"/>
      <c r="RES85" s="43"/>
      <c r="RET85" s="43"/>
      <c r="REU85" s="43"/>
      <c r="REV85" s="43"/>
      <c r="REW85" s="43"/>
      <c r="REX85" s="43"/>
      <c r="REY85" s="43"/>
      <c r="REZ85" s="43"/>
      <c r="RFA85" s="43"/>
      <c r="RFB85" s="43"/>
      <c r="RFC85" s="43"/>
      <c r="RFD85" s="43"/>
      <c r="RFE85" s="43"/>
      <c r="RFF85" s="43"/>
      <c r="RFG85" s="43"/>
      <c r="RFH85" s="43"/>
      <c r="RFI85" s="43"/>
      <c r="RFJ85" s="43"/>
      <c r="RFK85" s="43"/>
      <c r="RFL85" s="43"/>
      <c r="RFM85" s="43"/>
      <c r="RFN85" s="43"/>
      <c r="RFO85" s="43"/>
      <c r="RFP85" s="43"/>
      <c r="RFQ85" s="43"/>
      <c r="RFR85" s="43"/>
      <c r="RFS85" s="43"/>
      <c r="RFT85" s="43"/>
      <c r="RFU85" s="43"/>
      <c r="RFV85" s="43"/>
      <c r="RFW85" s="43"/>
      <c r="RFX85" s="43"/>
      <c r="RFY85" s="43"/>
      <c r="RFZ85" s="43"/>
      <c r="RGA85" s="43"/>
      <c r="RGB85" s="43"/>
      <c r="RGC85" s="43"/>
      <c r="RGD85" s="43"/>
      <c r="RGE85" s="43"/>
      <c r="RGF85" s="43"/>
      <c r="RGG85" s="43"/>
      <c r="RGH85" s="43"/>
      <c r="RGI85" s="43"/>
      <c r="RGJ85" s="43"/>
      <c r="RGK85" s="43"/>
      <c r="RGL85" s="43"/>
      <c r="RGM85" s="43"/>
      <c r="RGN85" s="43"/>
      <c r="RGO85" s="43"/>
      <c r="RGP85" s="43"/>
      <c r="RGQ85" s="43"/>
      <c r="RGR85" s="43"/>
      <c r="RGS85" s="43"/>
      <c r="RGT85" s="43"/>
      <c r="RGU85" s="43"/>
      <c r="RGV85" s="43"/>
      <c r="RGW85" s="43"/>
      <c r="RGX85" s="43"/>
      <c r="RGY85" s="43"/>
      <c r="RGZ85" s="43"/>
      <c r="RHA85" s="43"/>
      <c r="RHB85" s="43"/>
      <c r="RHC85" s="43"/>
      <c r="RHD85" s="43"/>
      <c r="RHE85" s="43"/>
      <c r="RHF85" s="43"/>
      <c r="RHG85" s="43"/>
      <c r="RHH85" s="43"/>
      <c r="RHI85" s="43"/>
      <c r="RHJ85" s="43"/>
      <c r="RHK85" s="43"/>
      <c r="RHL85" s="43"/>
      <c r="RHM85" s="43"/>
      <c r="RHN85" s="43"/>
      <c r="RHO85" s="43"/>
      <c r="RHP85" s="43"/>
      <c r="RHQ85" s="43"/>
      <c r="RHR85" s="43"/>
      <c r="RHS85" s="43"/>
      <c r="RHT85" s="43"/>
      <c r="RHU85" s="43"/>
      <c r="RHV85" s="43"/>
      <c r="RHW85" s="43"/>
      <c r="RHX85" s="43"/>
      <c r="RHY85" s="43"/>
      <c r="RHZ85" s="43"/>
      <c r="RIA85" s="43"/>
      <c r="RIB85" s="43"/>
      <c r="RIC85" s="43"/>
      <c r="RID85" s="43"/>
      <c r="RIE85" s="43"/>
      <c r="RIF85" s="43"/>
      <c r="RIG85" s="43"/>
      <c r="RIH85" s="43"/>
      <c r="RII85" s="43"/>
      <c r="RIJ85" s="43"/>
      <c r="RIK85" s="43"/>
      <c r="RIL85" s="43"/>
      <c r="RIM85" s="43"/>
      <c r="RIN85" s="43"/>
      <c r="RIO85" s="43"/>
      <c r="RIP85" s="43"/>
      <c r="RIQ85" s="43"/>
      <c r="RIR85" s="43"/>
      <c r="RIS85" s="43"/>
      <c r="RIT85" s="43"/>
      <c r="RIU85" s="43"/>
      <c r="RIV85" s="43"/>
      <c r="RIW85" s="43"/>
      <c r="RIX85" s="43"/>
      <c r="RIY85" s="43"/>
      <c r="RIZ85" s="43"/>
      <c r="RJA85" s="43"/>
      <c r="RJB85" s="43"/>
      <c r="RJC85" s="43"/>
      <c r="RJD85" s="43"/>
      <c r="RJE85" s="43"/>
      <c r="RJF85" s="43"/>
      <c r="RJG85" s="43"/>
      <c r="RJH85" s="43"/>
      <c r="RJI85" s="43"/>
      <c r="RJJ85" s="43"/>
      <c r="RJK85" s="43"/>
      <c r="RJL85" s="43"/>
      <c r="RJM85" s="43"/>
      <c r="RJN85" s="43"/>
      <c r="RJO85" s="43"/>
      <c r="RJP85" s="43"/>
      <c r="RJQ85" s="43"/>
      <c r="RJR85" s="43"/>
      <c r="RJS85" s="43"/>
      <c r="RJT85" s="43"/>
      <c r="RJU85" s="43"/>
      <c r="RJV85" s="43"/>
      <c r="RJW85" s="43"/>
      <c r="RJX85" s="43"/>
      <c r="RJY85" s="43"/>
      <c r="RJZ85" s="43"/>
      <c r="RKA85" s="43"/>
      <c r="RKB85" s="43"/>
      <c r="RKC85" s="43"/>
      <c r="RKD85" s="43"/>
      <c r="RKE85" s="43"/>
      <c r="RKF85" s="43"/>
      <c r="RKG85" s="43"/>
      <c r="RKH85" s="43"/>
      <c r="RKI85" s="43"/>
      <c r="RKJ85" s="43"/>
      <c r="RKK85" s="43"/>
      <c r="RKL85" s="43"/>
      <c r="RKM85" s="43"/>
      <c r="RKN85" s="43"/>
      <c r="RKO85" s="43"/>
      <c r="RKP85" s="43"/>
      <c r="RKQ85" s="43"/>
      <c r="RKR85" s="43"/>
      <c r="RKS85" s="43"/>
      <c r="RKT85" s="43"/>
      <c r="RKU85" s="43"/>
      <c r="RKV85" s="43"/>
      <c r="RKW85" s="43"/>
      <c r="RKX85" s="43"/>
      <c r="RKY85" s="43"/>
      <c r="RKZ85" s="43"/>
      <c r="RLA85" s="43"/>
      <c r="RLB85" s="43"/>
      <c r="RLC85" s="43"/>
      <c r="RLD85" s="43"/>
      <c r="RLE85" s="43"/>
      <c r="RLF85" s="43"/>
      <c r="RLG85" s="43"/>
      <c r="RLH85" s="43"/>
      <c r="RLI85" s="43"/>
      <c r="RLJ85" s="43"/>
      <c r="RLK85" s="43"/>
      <c r="RLL85" s="43"/>
      <c r="RLM85" s="43"/>
      <c r="RLN85" s="43"/>
      <c r="RLO85" s="43"/>
      <c r="RLP85" s="43"/>
      <c r="RLQ85" s="43"/>
      <c r="RLR85" s="43"/>
      <c r="RLS85" s="43"/>
      <c r="RLT85" s="43"/>
      <c r="RLU85" s="43"/>
      <c r="RLV85" s="43"/>
      <c r="RLW85" s="43"/>
      <c r="RLX85" s="43"/>
      <c r="RLY85" s="43"/>
      <c r="RLZ85" s="43"/>
      <c r="RMA85" s="43"/>
      <c r="RMB85" s="43"/>
      <c r="RMC85" s="43"/>
      <c r="RMD85" s="43"/>
      <c r="RME85" s="43"/>
      <c r="RMF85" s="43"/>
      <c r="RMG85" s="43"/>
      <c r="RMH85" s="43"/>
      <c r="RMI85" s="43"/>
      <c r="RMJ85" s="43"/>
      <c r="RMK85" s="43"/>
      <c r="RML85" s="43"/>
      <c r="RMM85" s="43"/>
      <c r="RMN85" s="43"/>
      <c r="RMO85" s="43"/>
      <c r="RMP85" s="43"/>
      <c r="RMQ85" s="43"/>
      <c r="RMR85" s="43"/>
      <c r="RMS85" s="43"/>
      <c r="RMT85" s="43"/>
      <c r="RMU85" s="43"/>
      <c r="RMV85" s="43"/>
      <c r="RMW85" s="43"/>
      <c r="RMX85" s="43"/>
      <c r="RMY85" s="43"/>
      <c r="RMZ85" s="43"/>
      <c r="RNA85" s="43"/>
      <c r="RNB85" s="43"/>
      <c r="RNC85" s="43"/>
      <c r="RND85" s="43"/>
      <c r="RNE85" s="43"/>
      <c r="RNF85" s="43"/>
      <c r="RNG85" s="43"/>
      <c r="RNH85" s="43"/>
      <c r="RNI85" s="43"/>
      <c r="RNJ85" s="43"/>
      <c r="RNK85" s="43"/>
      <c r="RNL85" s="43"/>
      <c r="RNM85" s="43"/>
      <c r="RNN85" s="43"/>
      <c r="RNO85" s="43"/>
      <c r="RNP85" s="43"/>
      <c r="RNQ85" s="43"/>
      <c r="RNR85" s="43"/>
      <c r="RNS85" s="43"/>
      <c r="RNT85" s="43"/>
      <c r="RNU85" s="43"/>
      <c r="RNV85" s="43"/>
      <c r="RNW85" s="43"/>
      <c r="RNX85" s="43"/>
      <c r="RNY85" s="43"/>
      <c r="RNZ85" s="43"/>
      <c r="ROA85" s="43"/>
      <c r="ROB85" s="43"/>
      <c r="ROC85" s="43"/>
      <c r="ROD85" s="43"/>
      <c r="ROE85" s="43"/>
      <c r="ROF85" s="43"/>
      <c r="ROG85" s="43"/>
      <c r="ROH85" s="43"/>
      <c r="ROI85" s="43"/>
      <c r="ROJ85" s="43"/>
      <c r="ROK85" s="43"/>
      <c r="ROL85" s="43"/>
      <c r="ROM85" s="43"/>
      <c r="RON85" s="43"/>
      <c r="ROO85" s="43"/>
      <c r="ROP85" s="43"/>
      <c r="ROQ85" s="43"/>
      <c r="ROR85" s="43"/>
      <c r="ROS85" s="43"/>
      <c r="ROT85" s="43"/>
      <c r="ROU85" s="43"/>
      <c r="ROV85" s="43"/>
      <c r="ROW85" s="43"/>
      <c r="ROX85" s="43"/>
      <c r="ROY85" s="43"/>
      <c r="ROZ85" s="43"/>
      <c r="RPA85" s="43"/>
      <c r="RPB85" s="43"/>
      <c r="RPC85" s="43"/>
      <c r="RPD85" s="43"/>
      <c r="RPE85" s="43"/>
      <c r="RPF85" s="43"/>
      <c r="RPG85" s="43"/>
      <c r="TLB85" s="43"/>
      <c r="TLC85" s="43"/>
      <c r="TLD85" s="43"/>
      <c r="TLE85" s="43"/>
      <c r="TLF85" s="43"/>
      <c r="TLG85" s="43"/>
      <c r="TLH85" s="43"/>
      <c r="TLI85" s="43"/>
      <c r="TLJ85" s="43"/>
      <c r="TLK85" s="43"/>
      <c r="TLL85" s="43"/>
      <c r="TLM85" s="43"/>
      <c r="TLN85" s="43"/>
      <c r="TLO85" s="43"/>
      <c r="TLP85" s="43"/>
      <c r="TLQ85" s="43"/>
      <c r="TLR85" s="43"/>
      <c r="TLS85" s="43"/>
      <c r="TLT85" s="43"/>
      <c r="TLU85" s="43"/>
      <c r="TLV85" s="43"/>
      <c r="TLW85" s="43"/>
      <c r="TLX85" s="43"/>
      <c r="TLY85" s="43"/>
      <c r="TLZ85" s="43"/>
      <c r="TMA85" s="43"/>
      <c r="TMB85" s="43"/>
      <c r="TMC85" s="43"/>
      <c r="TMD85" s="43"/>
      <c r="TME85" s="43"/>
      <c r="TMF85" s="43"/>
      <c r="TMG85" s="43"/>
      <c r="TMH85" s="43"/>
      <c r="TMI85" s="43"/>
      <c r="TMJ85" s="43"/>
      <c r="TMK85" s="43"/>
      <c r="TML85" s="43"/>
      <c r="TMM85" s="43"/>
      <c r="TMN85" s="43"/>
      <c r="TMO85" s="43"/>
      <c r="TMP85" s="43"/>
      <c r="TMQ85" s="43"/>
      <c r="TMR85" s="43"/>
      <c r="TMS85" s="43"/>
      <c r="TMT85" s="43"/>
      <c r="TMU85" s="43"/>
      <c r="TMV85" s="43"/>
      <c r="TMW85" s="43"/>
      <c r="TMX85" s="43"/>
      <c r="TMY85" s="43"/>
      <c r="TMZ85" s="43"/>
      <c r="TNA85" s="43"/>
      <c r="TNB85" s="43"/>
      <c r="TNC85" s="43"/>
      <c r="TND85" s="43"/>
      <c r="TNE85" s="43"/>
      <c r="TNF85" s="43"/>
      <c r="TNG85" s="43"/>
      <c r="TNH85" s="43"/>
      <c r="TNI85" s="43"/>
      <c r="TNJ85" s="43"/>
      <c r="TNK85" s="43"/>
      <c r="TNL85" s="43"/>
      <c r="TNM85" s="43"/>
      <c r="TNN85" s="43"/>
      <c r="TNO85" s="43"/>
      <c r="TNP85" s="43"/>
      <c r="TNQ85" s="43"/>
      <c r="TNR85" s="43"/>
      <c r="TNS85" s="43"/>
      <c r="TNT85" s="43"/>
      <c r="TNU85" s="43"/>
      <c r="TNV85" s="43"/>
      <c r="TNW85" s="43"/>
      <c r="TNX85" s="43"/>
      <c r="TNY85" s="43"/>
      <c r="TNZ85" s="43"/>
      <c r="TOA85" s="43"/>
      <c r="TOB85" s="43"/>
      <c r="TOC85" s="43"/>
      <c r="TOD85" s="43"/>
      <c r="TOE85" s="43"/>
      <c r="TOF85" s="43"/>
      <c r="TOG85" s="43"/>
      <c r="TOH85" s="43"/>
      <c r="TOI85" s="43"/>
      <c r="TOJ85" s="43"/>
      <c r="TOK85" s="43"/>
      <c r="TOL85" s="43"/>
      <c r="TOM85" s="43"/>
      <c r="TON85" s="43"/>
      <c r="TOO85" s="43"/>
      <c r="TOP85" s="43"/>
      <c r="TOQ85" s="43"/>
      <c r="TOR85" s="43"/>
      <c r="TOS85" s="43"/>
      <c r="TOT85" s="43"/>
      <c r="TOU85" s="43"/>
      <c r="TOV85" s="43"/>
      <c r="TOW85" s="43"/>
      <c r="TOX85" s="43"/>
      <c r="TOY85" s="43"/>
      <c r="TOZ85" s="43"/>
      <c r="TPA85" s="43"/>
      <c r="TPB85" s="43"/>
      <c r="TPC85" s="43"/>
      <c r="TPD85" s="43"/>
      <c r="TPE85" s="43"/>
      <c r="TPF85" s="43"/>
      <c r="TPG85" s="43"/>
      <c r="TPH85" s="43"/>
      <c r="TPI85" s="43"/>
      <c r="TPJ85" s="43"/>
      <c r="TPK85" s="43"/>
      <c r="TPL85" s="43"/>
      <c r="TPM85" s="43"/>
      <c r="TPN85" s="43"/>
      <c r="TPO85" s="43"/>
      <c r="TPP85" s="43"/>
      <c r="TPQ85" s="43"/>
      <c r="TPR85" s="43"/>
      <c r="TPS85" s="43"/>
      <c r="TPT85" s="43"/>
      <c r="TPU85" s="43"/>
      <c r="TPV85" s="43"/>
      <c r="TPW85" s="43"/>
      <c r="TPX85" s="43"/>
      <c r="TPY85" s="43"/>
      <c r="TPZ85" s="43"/>
      <c r="TQA85" s="43"/>
      <c r="TQB85" s="43"/>
      <c r="TQC85" s="43"/>
      <c r="TQD85" s="43"/>
      <c r="TQE85" s="43"/>
      <c r="TQF85" s="43"/>
      <c r="TQG85" s="43"/>
      <c r="TQH85" s="43"/>
      <c r="TQI85" s="43"/>
      <c r="TQJ85" s="43"/>
      <c r="TQK85" s="43"/>
      <c r="TQL85" s="43"/>
      <c r="TQM85" s="43"/>
      <c r="TQN85" s="43"/>
      <c r="TQO85" s="43"/>
      <c r="TQP85" s="43"/>
      <c r="TQQ85" s="43"/>
      <c r="TQR85" s="43"/>
      <c r="TQS85" s="43"/>
      <c r="TQT85" s="43"/>
      <c r="TQU85" s="43"/>
      <c r="TQV85" s="43"/>
      <c r="TQW85" s="43"/>
      <c r="TQX85" s="43"/>
      <c r="TQY85" s="43"/>
      <c r="TQZ85" s="43"/>
      <c r="TRA85" s="43"/>
      <c r="TRB85" s="43"/>
      <c r="TRC85" s="43"/>
      <c r="TRD85" s="43"/>
      <c r="TRE85" s="43"/>
      <c r="TRF85" s="43"/>
      <c r="TRG85" s="43"/>
      <c r="TRH85" s="43"/>
      <c r="TRI85" s="43"/>
      <c r="TRJ85" s="43"/>
      <c r="TRK85" s="43"/>
      <c r="TRL85" s="43"/>
      <c r="TRM85" s="43"/>
      <c r="TRN85" s="43"/>
      <c r="TRO85" s="43"/>
      <c r="TRP85" s="43"/>
      <c r="TRQ85" s="43"/>
      <c r="TRR85" s="43"/>
      <c r="TRS85" s="43"/>
      <c r="TRT85" s="43"/>
      <c r="TRU85" s="43"/>
      <c r="TRV85" s="43"/>
      <c r="TRW85" s="43"/>
      <c r="TRX85" s="43"/>
      <c r="TRY85" s="43"/>
      <c r="TRZ85" s="43"/>
      <c r="TSA85" s="43"/>
      <c r="TSB85" s="43"/>
      <c r="TSC85" s="43"/>
      <c r="TSD85" s="43"/>
      <c r="TSE85" s="43"/>
      <c r="TSF85" s="43"/>
      <c r="TSG85" s="43"/>
      <c r="TSH85" s="43"/>
      <c r="TSI85" s="43"/>
      <c r="TSJ85" s="43"/>
      <c r="TSK85" s="43"/>
      <c r="TSL85" s="43"/>
      <c r="TSM85" s="43"/>
      <c r="TSN85" s="43"/>
      <c r="TSO85" s="43"/>
      <c r="TSP85" s="43"/>
      <c r="TSQ85" s="43"/>
      <c r="TSR85" s="43"/>
      <c r="TSS85" s="43"/>
      <c r="TST85" s="43"/>
      <c r="TSU85" s="43"/>
      <c r="TSV85" s="43"/>
      <c r="TSW85" s="43"/>
      <c r="TSX85" s="43"/>
      <c r="TSY85" s="43"/>
      <c r="TSZ85" s="43"/>
      <c r="TTA85" s="43"/>
      <c r="TTB85" s="43"/>
      <c r="TTC85" s="43"/>
      <c r="TTD85" s="43"/>
      <c r="TTE85" s="43"/>
      <c r="TTF85" s="43"/>
      <c r="TTG85" s="43"/>
      <c r="TTH85" s="43"/>
      <c r="TTI85" s="43"/>
      <c r="TTJ85" s="43"/>
      <c r="TTK85" s="43"/>
      <c r="TTL85" s="43"/>
      <c r="TTM85" s="43"/>
      <c r="TTN85" s="43"/>
      <c r="TTO85" s="43"/>
      <c r="TTP85" s="43"/>
      <c r="TTQ85" s="43"/>
      <c r="TTR85" s="43"/>
      <c r="TTS85" s="43"/>
      <c r="TTT85" s="43"/>
      <c r="TTU85" s="43"/>
      <c r="TTV85" s="43"/>
      <c r="TTW85" s="43"/>
      <c r="TTX85" s="43"/>
      <c r="TTY85" s="43"/>
      <c r="TTZ85" s="43"/>
      <c r="TUA85" s="43"/>
      <c r="TUB85" s="43"/>
      <c r="TUC85" s="43"/>
      <c r="TUD85" s="43"/>
      <c r="TUE85" s="43"/>
      <c r="TUF85" s="43"/>
      <c r="TUG85" s="43"/>
      <c r="TUH85" s="43"/>
      <c r="TUI85" s="43"/>
      <c r="TUJ85" s="43"/>
      <c r="TUK85" s="43"/>
      <c r="TUL85" s="43"/>
      <c r="TUM85" s="43"/>
      <c r="TUN85" s="43"/>
      <c r="TUO85" s="43"/>
      <c r="TUP85" s="43"/>
      <c r="TUQ85" s="43"/>
      <c r="TUR85" s="43"/>
      <c r="TUS85" s="43"/>
      <c r="TUT85" s="43"/>
      <c r="TUU85" s="43"/>
      <c r="TUV85" s="43"/>
      <c r="TUW85" s="43"/>
      <c r="TUX85" s="43"/>
      <c r="TUY85" s="43"/>
      <c r="TUZ85" s="43"/>
      <c r="TVA85" s="43"/>
      <c r="TVB85" s="43"/>
      <c r="TVC85" s="43"/>
      <c r="TVD85" s="43"/>
      <c r="TVE85" s="43"/>
      <c r="TVF85" s="43"/>
      <c r="TVG85" s="43"/>
      <c r="TVH85" s="43"/>
      <c r="TVI85" s="43"/>
      <c r="TVJ85" s="43"/>
      <c r="TVK85" s="43"/>
      <c r="TVL85" s="43"/>
      <c r="TVM85" s="43"/>
      <c r="TVN85" s="43"/>
      <c r="TVO85" s="43"/>
      <c r="TVP85" s="43"/>
      <c r="TVQ85" s="43"/>
      <c r="TVR85" s="43"/>
      <c r="TVS85" s="43"/>
      <c r="TVT85" s="43"/>
      <c r="TVU85" s="43"/>
      <c r="TVV85" s="43"/>
      <c r="TVW85" s="43"/>
      <c r="TVX85" s="43"/>
      <c r="TVY85" s="43"/>
      <c r="TVZ85" s="43"/>
      <c r="TWA85" s="43"/>
      <c r="TWB85" s="43"/>
      <c r="TWC85" s="43"/>
      <c r="TWD85" s="43"/>
      <c r="TWE85" s="43"/>
      <c r="TWF85" s="43"/>
      <c r="TWG85" s="43"/>
      <c r="TWH85" s="43"/>
      <c r="TWI85" s="43"/>
      <c r="TWJ85" s="43"/>
      <c r="TWK85" s="43"/>
      <c r="TWL85" s="43"/>
      <c r="TWM85" s="43"/>
      <c r="TWN85" s="43"/>
      <c r="TWO85" s="43"/>
      <c r="TWP85" s="43"/>
      <c r="TWQ85" s="43"/>
      <c r="TWR85" s="43"/>
      <c r="TWS85" s="43"/>
      <c r="TWT85" s="43"/>
      <c r="TWU85" s="43"/>
      <c r="TWV85" s="43"/>
      <c r="TWW85" s="43"/>
      <c r="TWX85" s="43"/>
      <c r="TWY85" s="43"/>
      <c r="TWZ85" s="43"/>
      <c r="TXA85" s="43"/>
      <c r="TXB85" s="43"/>
      <c r="TXC85" s="43"/>
      <c r="TXD85" s="43"/>
      <c r="TXE85" s="43"/>
      <c r="TXF85" s="43"/>
      <c r="TXG85" s="43"/>
      <c r="TXH85" s="43"/>
      <c r="TXI85" s="43"/>
      <c r="TXJ85" s="43"/>
      <c r="TXK85" s="43"/>
      <c r="TXL85" s="43"/>
      <c r="TXM85" s="43"/>
      <c r="TXN85" s="43"/>
      <c r="TXO85" s="43"/>
      <c r="TXP85" s="43"/>
      <c r="TXQ85" s="43"/>
      <c r="TXR85" s="43"/>
      <c r="TXS85" s="43"/>
      <c r="TXT85" s="43"/>
      <c r="TXU85" s="43"/>
      <c r="TXV85" s="43"/>
      <c r="TXW85" s="43"/>
      <c r="TXX85" s="43"/>
      <c r="TXY85" s="43"/>
      <c r="TXZ85" s="43"/>
      <c r="TYA85" s="43"/>
      <c r="TYB85" s="43"/>
      <c r="TYC85" s="43"/>
      <c r="TYD85" s="43"/>
      <c r="TYE85" s="43"/>
      <c r="TYF85" s="43"/>
      <c r="TYG85" s="43"/>
      <c r="TYH85" s="43"/>
      <c r="TYI85" s="43"/>
      <c r="TYJ85" s="43"/>
      <c r="TYK85" s="43"/>
      <c r="TYL85" s="43"/>
      <c r="TYM85" s="43"/>
      <c r="TYN85" s="43"/>
      <c r="TYO85" s="43"/>
      <c r="TYP85" s="43"/>
      <c r="TYQ85" s="43"/>
      <c r="TYR85" s="43"/>
      <c r="TYS85" s="43"/>
      <c r="TYT85" s="43"/>
      <c r="TYU85" s="43"/>
      <c r="TYV85" s="43"/>
      <c r="TYW85" s="43"/>
      <c r="TYX85" s="43"/>
      <c r="TYY85" s="43"/>
      <c r="TYZ85" s="43"/>
      <c r="TZA85" s="43"/>
      <c r="TZB85" s="43"/>
      <c r="TZC85" s="43"/>
      <c r="TZD85" s="43"/>
      <c r="TZE85" s="43"/>
      <c r="TZF85" s="43"/>
      <c r="TZG85" s="43"/>
      <c r="TZH85" s="43"/>
      <c r="TZI85" s="43"/>
      <c r="TZJ85" s="43"/>
      <c r="TZK85" s="43"/>
      <c r="TZL85" s="43"/>
      <c r="TZM85" s="43"/>
      <c r="TZN85" s="43"/>
      <c r="TZO85" s="43"/>
      <c r="TZP85" s="43"/>
      <c r="TZQ85" s="43"/>
      <c r="TZR85" s="43"/>
      <c r="TZS85" s="43"/>
      <c r="TZT85" s="43"/>
      <c r="TZU85" s="43"/>
      <c r="TZV85" s="43"/>
      <c r="TZW85" s="43"/>
      <c r="TZX85" s="43"/>
      <c r="TZY85" s="43"/>
      <c r="TZZ85" s="43"/>
      <c r="UAA85" s="43"/>
      <c r="UAB85" s="43"/>
      <c r="UAC85" s="43"/>
      <c r="UAD85" s="43"/>
      <c r="UAE85" s="43"/>
      <c r="UAF85" s="43"/>
      <c r="UAG85" s="43"/>
      <c r="UAH85" s="43"/>
      <c r="UAI85" s="43"/>
      <c r="UAJ85" s="43"/>
      <c r="UAK85" s="43"/>
      <c r="UAL85" s="43"/>
      <c r="UAM85" s="43"/>
      <c r="UAN85" s="43"/>
      <c r="UAO85" s="43"/>
      <c r="UAP85" s="43"/>
      <c r="UAQ85" s="43"/>
      <c r="UAR85" s="43"/>
      <c r="UAS85" s="43"/>
      <c r="UAT85" s="43"/>
      <c r="UAU85" s="43"/>
      <c r="UAV85" s="43"/>
      <c r="UAW85" s="43"/>
      <c r="UAX85" s="43"/>
      <c r="UAY85" s="43"/>
      <c r="UAZ85" s="43"/>
      <c r="UBA85" s="43"/>
      <c r="UBB85" s="43"/>
      <c r="UBC85" s="43"/>
      <c r="UBD85" s="43"/>
      <c r="UBE85" s="43"/>
      <c r="UBF85" s="43"/>
      <c r="UBG85" s="43"/>
      <c r="UBH85" s="43"/>
      <c r="UBI85" s="43"/>
      <c r="UBJ85" s="43"/>
      <c r="UBK85" s="43"/>
      <c r="UBL85" s="43"/>
      <c r="UBM85" s="43"/>
      <c r="UBN85" s="43"/>
      <c r="UBO85" s="43"/>
      <c r="UBP85" s="43"/>
      <c r="UBQ85" s="43"/>
      <c r="UBR85" s="43"/>
      <c r="UBS85" s="43"/>
      <c r="UBT85" s="43"/>
      <c r="UBU85" s="43"/>
      <c r="UBV85" s="43"/>
      <c r="UBW85" s="43"/>
      <c r="UBX85" s="43"/>
      <c r="UBY85" s="43"/>
      <c r="UBZ85" s="43"/>
      <c r="UCA85" s="43"/>
      <c r="UCB85" s="43"/>
      <c r="UCC85" s="43"/>
      <c r="UCD85" s="43"/>
      <c r="UCE85" s="43"/>
      <c r="UCF85" s="43"/>
      <c r="UCG85" s="43"/>
      <c r="UCH85" s="43"/>
      <c r="UCI85" s="43"/>
      <c r="UCJ85" s="43"/>
      <c r="UCK85" s="43"/>
      <c r="UCL85" s="43"/>
      <c r="UCM85" s="43"/>
      <c r="UCN85" s="43"/>
      <c r="UCO85" s="43"/>
      <c r="UCP85" s="43"/>
      <c r="UCQ85" s="43"/>
      <c r="UCR85" s="43"/>
      <c r="UCS85" s="43"/>
      <c r="UCT85" s="43"/>
      <c r="UCU85" s="43"/>
      <c r="UCV85" s="43"/>
      <c r="UCW85" s="43"/>
      <c r="UCX85" s="43"/>
      <c r="UCY85" s="43"/>
      <c r="UCZ85" s="43"/>
      <c r="UDA85" s="43"/>
      <c r="UDB85" s="43"/>
      <c r="UDC85" s="43"/>
      <c r="UDD85" s="43"/>
      <c r="UDE85" s="43"/>
      <c r="UDF85" s="43"/>
      <c r="UDG85" s="43"/>
      <c r="UDH85" s="43"/>
      <c r="UDI85" s="43"/>
      <c r="UDJ85" s="43"/>
      <c r="UDK85" s="43"/>
      <c r="UDL85" s="43"/>
      <c r="UDM85" s="43"/>
      <c r="UDN85" s="43"/>
      <c r="UDO85" s="43"/>
      <c r="UDP85" s="43"/>
      <c r="UDQ85" s="43"/>
      <c r="UDR85" s="43"/>
      <c r="UDS85" s="43"/>
      <c r="UDT85" s="43"/>
      <c r="UDU85" s="43"/>
      <c r="UDV85" s="43"/>
      <c r="UDW85" s="43"/>
      <c r="UDX85" s="43"/>
      <c r="UDY85" s="43"/>
      <c r="UDZ85" s="43"/>
      <c r="UEA85" s="43"/>
      <c r="UEB85" s="43"/>
      <c r="UEC85" s="43"/>
      <c r="UED85" s="43"/>
      <c r="UEE85" s="43"/>
      <c r="UEF85" s="43"/>
      <c r="UEG85" s="43"/>
      <c r="UEH85" s="43"/>
      <c r="UEI85" s="43"/>
      <c r="UEJ85" s="43"/>
      <c r="UEK85" s="43"/>
      <c r="UEL85" s="43"/>
      <c r="UEM85" s="43"/>
      <c r="UEN85" s="43"/>
      <c r="UEO85" s="43"/>
      <c r="UEP85" s="43"/>
      <c r="UEQ85" s="43"/>
      <c r="UER85" s="43"/>
      <c r="UES85" s="43"/>
      <c r="UET85" s="43"/>
      <c r="UEU85" s="43"/>
      <c r="UEV85" s="43"/>
      <c r="UEW85" s="43"/>
      <c r="UEX85" s="43"/>
      <c r="UEY85" s="43"/>
      <c r="UEZ85" s="43"/>
      <c r="UFA85" s="43"/>
      <c r="UFB85" s="43"/>
      <c r="UFC85" s="43"/>
      <c r="UFD85" s="43"/>
      <c r="UFE85" s="43"/>
      <c r="UFF85" s="43"/>
      <c r="UFG85" s="43"/>
      <c r="UFH85" s="43"/>
      <c r="UFI85" s="43"/>
      <c r="UFJ85" s="43"/>
      <c r="UFK85" s="43"/>
      <c r="UFL85" s="43"/>
      <c r="UFM85" s="43"/>
      <c r="UFN85" s="43"/>
      <c r="UFO85" s="43"/>
      <c r="UFP85" s="43"/>
      <c r="UFQ85" s="43"/>
      <c r="UFR85" s="43"/>
      <c r="UFS85" s="43"/>
      <c r="UFT85" s="43"/>
      <c r="UFU85" s="43"/>
      <c r="UFV85" s="43"/>
      <c r="UFW85" s="43"/>
      <c r="UFX85" s="43"/>
      <c r="UFY85" s="43"/>
      <c r="UFZ85" s="43"/>
      <c r="UGA85" s="43"/>
      <c r="UGB85" s="43"/>
      <c r="UGC85" s="43"/>
      <c r="UGD85" s="43"/>
      <c r="UGE85" s="43"/>
      <c r="UGF85" s="43"/>
      <c r="UGG85" s="43"/>
      <c r="UGH85" s="43"/>
      <c r="UGI85" s="43"/>
      <c r="UGJ85" s="43"/>
      <c r="UGK85" s="43"/>
      <c r="UGL85" s="43"/>
      <c r="UGM85" s="43"/>
      <c r="UGN85" s="43"/>
      <c r="UGO85" s="43"/>
      <c r="UGP85" s="43"/>
      <c r="UGQ85" s="43"/>
      <c r="UGR85" s="43"/>
      <c r="UGS85" s="43"/>
      <c r="UGT85" s="43"/>
      <c r="UGU85" s="43"/>
      <c r="UGV85" s="43"/>
      <c r="UGW85" s="43"/>
      <c r="UGX85" s="43"/>
      <c r="UGY85" s="43"/>
      <c r="UGZ85" s="43"/>
      <c r="UHA85" s="43"/>
      <c r="UHB85" s="43"/>
      <c r="UHC85" s="43"/>
      <c r="UHD85" s="43"/>
      <c r="UHE85" s="43"/>
      <c r="UHF85" s="43"/>
      <c r="UHG85" s="43"/>
      <c r="UHH85" s="43"/>
      <c r="UHI85" s="43"/>
      <c r="UHJ85" s="43"/>
      <c r="UHK85" s="43"/>
      <c r="UHL85" s="43"/>
      <c r="UHM85" s="43"/>
      <c r="UHN85" s="43"/>
      <c r="UHO85" s="43"/>
      <c r="UHP85" s="43"/>
      <c r="UHQ85" s="43"/>
      <c r="UHR85" s="43"/>
      <c r="UHS85" s="43"/>
      <c r="UHT85" s="43"/>
      <c r="UHU85" s="43"/>
      <c r="UHV85" s="43"/>
      <c r="UHW85" s="43"/>
      <c r="UHX85" s="43"/>
      <c r="UHY85" s="43"/>
      <c r="UHZ85" s="43"/>
      <c r="UIA85" s="43"/>
      <c r="UIB85" s="43"/>
      <c r="UIC85" s="43"/>
      <c r="UID85" s="43"/>
      <c r="UIE85" s="43"/>
      <c r="UIF85" s="43"/>
      <c r="UIG85" s="43"/>
      <c r="UIH85" s="43"/>
      <c r="UII85" s="43"/>
      <c r="UIJ85" s="43"/>
      <c r="UIK85" s="43"/>
      <c r="UIL85" s="43"/>
      <c r="UIM85" s="43"/>
      <c r="UIN85" s="43"/>
      <c r="UIO85" s="43"/>
      <c r="UIP85" s="43"/>
      <c r="UIQ85" s="43"/>
      <c r="UIR85" s="43"/>
      <c r="UIS85" s="43"/>
      <c r="UIT85" s="43"/>
      <c r="UIU85" s="43"/>
      <c r="UIV85" s="43"/>
      <c r="UIW85" s="43"/>
      <c r="UIX85" s="43"/>
      <c r="UIY85" s="43"/>
      <c r="UIZ85" s="43"/>
      <c r="UJA85" s="43"/>
      <c r="UJB85" s="43"/>
      <c r="UJC85" s="43"/>
      <c r="UJD85" s="43"/>
      <c r="UJE85" s="43"/>
      <c r="UJF85" s="43"/>
      <c r="UJG85" s="43"/>
      <c r="UJH85" s="43"/>
      <c r="UJI85" s="43"/>
      <c r="UJJ85" s="43"/>
      <c r="UJK85" s="43"/>
      <c r="UJL85" s="43"/>
      <c r="UJM85" s="43"/>
      <c r="UJN85" s="43"/>
      <c r="UJO85" s="43"/>
      <c r="UJP85" s="43"/>
      <c r="UJQ85" s="43"/>
      <c r="UJR85" s="43"/>
      <c r="UJS85" s="43"/>
      <c r="UJT85" s="43"/>
      <c r="UJU85" s="43"/>
      <c r="UJV85" s="43"/>
      <c r="UJW85" s="43"/>
      <c r="UJX85" s="43"/>
      <c r="UJY85" s="43"/>
      <c r="UJZ85" s="43"/>
      <c r="UKA85" s="43"/>
      <c r="UKB85" s="43"/>
      <c r="UKC85" s="43"/>
      <c r="UKD85" s="43"/>
      <c r="UKE85" s="43"/>
      <c r="UKF85" s="43"/>
      <c r="UKG85" s="43"/>
      <c r="UKH85" s="43"/>
      <c r="UKI85" s="43"/>
      <c r="UKJ85" s="43"/>
      <c r="UKK85" s="43"/>
      <c r="UKL85" s="43"/>
      <c r="UKM85" s="43"/>
      <c r="UKN85" s="43"/>
      <c r="UKO85" s="43"/>
      <c r="UKP85" s="43"/>
      <c r="UKQ85" s="43"/>
      <c r="UKR85" s="43"/>
      <c r="UKS85" s="43"/>
      <c r="UKT85" s="43"/>
      <c r="UKU85" s="43"/>
      <c r="UKV85" s="43"/>
      <c r="UKW85" s="43"/>
      <c r="UKX85" s="43"/>
      <c r="UKY85" s="43"/>
      <c r="UKZ85" s="43"/>
      <c r="ULA85" s="43"/>
      <c r="ULB85" s="43"/>
      <c r="ULC85" s="43"/>
      <c r="ULD85" s="43"/>
      <c r="ULE85" s="43"/>
      <c r="ULF85" s="43"/>
      <c r="ULG85" s="43"/>
      <c r="ULH85" s="43"/>
      <c r="ULI85" s="43"/>
      <c r="ULJ85" s="43"/>
      <c r="ULK85" s="43"/>
      <c r="ULL85" s="43"/>
      <c r="ULM85" s="43"/>
      <c r="ULN85" s="43"/>
      <c r="ULO85" s="43"/>
      <c r="ULP85" s="43"/>
      <c r="ULQ85" s="43"/>
      <c r="ULR85" s="43"/>
      <c r="ULS85" s="43"/>
      <c r="ULT85" s="43"/>
      <c r="ULU85" s="43"/>
      <c r="ULV85" s="43"/>
      <c r="ULW85" s="43"/>
      <c r="ULX85" s="43"/>
      <c r="ULY85" s="43"/>
      <c r="ULZ85" s="43"/>
      <c r="UMA85" s="43"/>
      <c r="UMB85" s="43"/>
      <c r="UMC85" s="43"/>
      <c r="UMD85" s="43"/>
      <c r="UME85" s="43"/>
      <c r="UMF85" s="43"/>
      <c r="UMG85" s="43"/>
      <c r="UMH85" s="43"/>
      <c r="UMI85" s="43"/>
      <c r="UMJ85" s="43"/>
      <c r="UMK85" s="43"/>
      <c r="UML85" s="43"/>
      <c r="UMM85" s="43"/>
      <c r="UMN85" s="43"/>
      <c r="UMO85" s="43"/>
      <c r="UMP85" s="43"/>
      <c r="UMQ85" s="43"/>
      <c r="UMR85" s="43"/>
      <c r="UMS85" s="43"/>
      <c r="UMT85" s="43"/>
      <c r="UMU85" s="43"/>
      <c r="UMV85" s="43"/>
      <c r="UMW85" s="43"/>
      <c r="UMX85" s="43"/>
      <c r="UMY85" s="43"/>
      <c r="UMZ85" s="43"/>
      <c r="UNA85" s="43"/>
      <c r="UNB85" s="43"/>
      <c r="UNC85" s="43"/>
      <c r="UND85" s="43"/>
      <c r="UNE85" s="43"/>
      <c r="UNF85" s="43"/>
      <c r="UNG85" s="43"/>
      <c r="UNH85" s="43"/>
      <c r="UNI85" s="43"/>
      <c r="UNJ85" s="43"/>
      <c r="UNK85" s="43"/>
      <c r="UNL85" s="43"/>
      <c r="UNM85" s="43"/>
      <c r="UNN85" s="43"/>
      <c r="UNO85" s="43"/>
      <c r="UNP85" s="43"/>
      <c r="UNQ85" s="43"/>
      <c r="UNR85" s="43"/>
      <c r="UNS85" s="43"/>
      <c r="UNT85" s="43"/>
      <c r="UNU85" s="43"/>
      <c r="UNV85" s="43"/>
      <c r="UNW85" s="43"/>
      <c r="UNX85" s="43"/>
      <c r="UNY85" s="43"/>
      <c r="UNZ85" s="43"/>
      <c r="UOA85" s="43"/>
      <c r="UOB85" s="43"/>
      <c r="UOC85" s="43"/>
      <c r="UOD85" s="43"/>
      <c r="UOE85" s="43"/>
      <c r="UOF85" s="43"/>
      <c r="UOG85" s="43"/>
      <c r="UOH85" s="43"/>
      <c r="UOI85" s="43"/>
      <c r="UOJ85" s="43"/>
      <c r="UOK85" s="43"/>
      <c r="UOL85" s="43"/>
      <c r="UOM85" s="43"/>
      <c r="UON85" s="43"/>
      <c r="UOO85" s="43"/>
      <c r="UOP85" s="43"/>
      <c r="UOQ85" s="43"/>
      <c r="UOR85" s="43"/>
      <c r="UOS85" s="43"/>
      <c r="UOT85" s="43"/>
      <c r="UOU85" s="43"/>
      <c r="UOV85" s="43"/>
      <c r="UOW85" s="43"/>
      <c r="UOX85" s="43"/>
      <c r="UOY85" s="43"/>
      <c r="UOZ85" s="43"/>
      <c r="UPA85" s="43"/>
      <c r="UPB85" s="43"/>
      <c r="UPC85" s="43"/>
      <c r="UPD85" s="43"/>
      <c r="UPE85" s="43"/>
      <c r="UPF85" s="43"/>
      <c r="UPG85" s="43"/>
      <c r="UPH85" s="43"/>
      <c r="UPI85" s="43"/>
      <c r="UPJ85" s="43"/>
      <c r="UPK85" s="43"/>
      <c r="UPL85" s="43"/>
      <c r="UPM85" s="43"/>
      <c r="UPN85" s="43"/>
      <c r="UPO85" s="43"/>
      <c r="UPP85" s="43"/>
      <c r="UPQ85" s="43"/>
      <c r="UPR85" s="43"/>
      <c r="UPS85" s="43"/>
      <c r="UPT85" s="43"/>
      <c r="UPU85" s="43"/>
      <c r="UPV85" s="43"/>
      <c r="UPW85" s="43"/>
      <c r="UPX85" s="43"/>
      <c r="UPY85" s="43"/>
      <c r="UPZ85" s="43"/>
      <c r="UQA85" s="43"/>
      <c r="UQB85" s="43"/>
      <c r="UQC85" s="43"/>
      <c r="UQD85" s="43"/>
      <c r="UQE85" s="43"/>
      <c r="UQF85" s="43"/>
      <c r="UQG85" s="43"/>
      <c r="UQH85" s="43"/>
      <c r="UQI85" s="43"/>
      <c r="UQJ85" s="43"/>
      <c r="UQK85" s="43"/>
      <c r="UQL85" s="43"/>
      <c r="UQM85" s="43"/>
      <c r="UQN85" s="43"/>
      <c r="UQO85" s="43"/>
      <c r="UQP85" s="43"/>
      <c r="UQQ85" s="43"/>
      <c r="UQR85" s="43"/>
      <c r="UQS85" s="43"/>
      <c r="UQT85" s="43"/>
      <c r="UQU85" s="43"/>
      <c r="UQV85" s="43"/>
      <c r="UQW85" s="43"/>
      <c r="UQX85" s="43"/>
      <c r="UQY85" s="43"/>
      <c r="UQZ85" s="43"/>
      <c r="URA85" s="43"/>
      <c r="URB85" s="43"/>
      <c r="URC85" s="43"/>
      <c r="URD85" s="43"/>
      <c r="URE85" s="43"/>
      <c r="URF85" s="43"/>
      <c r="URG85" s="43"/>
      <c r="URH85" s="43"/>
      <c r="URI85" s="43"/>
      <c r="URJ85" s="43"/>
      <c r="URK85" s="43"/>
      <c r="URL85" s="43"/>
      <c r="URM85" s="43"/>
      <c r="URN85" s="43"/>
      <c r="URO85" s="43"/>
      <c r="URP85" s="43"/>
      <c r="URQ85" s="43"/>
      <c r="URR85" s="43"/>
      <c r="URS85" s="43"/>
      <c r="URT85" s="43"/>
      <c r="URU85" s="43"/>
      <c r="URV85" s="43"/>
      <c r="URW85" s="43"/>
      <c r="URX85" s="43"/>
      <c r="URY85" s="43"/>
      <c r="URZ85" s="43"/>
      <c r="USA85" s="43"/>
      <c r="USB85" s="43"/>
      <c r="USC85" s="43"/>
      <c r="USD85" s="43"/>
      <c r="USE85" s="43"/>
      <c r="USF85" s="43"/>
      <c r="USG85" s="43"/>
      <c r="USH85" s="43"/>
      <c r="USI85" s="43"/>
      <c r="USJ85" s="43"/>
      <c r="USK85" s="43"/>
      <c r="USL85" s="43"/>
      <c r="USM85" s="43"/>
      <c r="USN85" s="43"/>
      <c r="USO85" s="43"/>
      <c r="USP85" s="43"/>
      <c r="USQ85" s="43"/>
      <c r="USR85" s="43"/>
      <c r="USS85" s="43"/>
    </row>
    <row r="86" spans="1:15277" s="42" customFormat="1" ht="132" customHeight="1" outlineLevel="1" x14ac:dyDescent="0.25">
      <c r="A86" s="36" t="s">
        <v>131</v>
      </c>
      <c r="B86" s="56" t="s">
        <v>208</v>
      </c>
      <c r="C86" s="24">
        <f t="shared" si="14"/>
        <v>0</v>
      </c>
      <c r="D86" s="37">
        <f t="shared" si="14"/>
        <v>7241.5</v>
      </c>
      <c r="E86" s="38">
        <f t="shared" si="13"/>
        <v>6028</v>
      </c>
      <c r="F86" s="44"/>
      <c r="G86" s="37">
        <v>7241.5</v>
      </c>
      <c r="H86" s="37">
        <v>7241.5</v>
      </c>
      <c r="I86" s="45"/>
      <c r="J86" s="37">
        <v>0</v>
      </c>
      <c r="K86" s="24">
        <v>-1213.5</v>
      </c>
      <c r="L86" s="44"/>
      <c r="M86" s="37">
        <v>0</v>
      </c>
      <c r="N86" s="44"/>
      <c r="O86" s="44"/>
      <c r="P86" s="37"/>
      <c r="Q86" s="37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PFR86" s="43"/>
      <c r="PFS86" s="43"/>
      <c r="PFT86" s="43"/>
      <c r="PFU86" s="43"/>
      <c r="PFV86" s="43"/>
      <c r="PFW86" s="43"/>
      <c r="PFX86" s="43"/>
      <c r="PFY86" s="43"/>
      <c r="PFZ86" s="43"/>
      <c r="PGA86" s="43"/>
      <c r="PGB86" s="43"/>
      <c r="PGC86" s="43"/>
      <c r="PGD86" s="43"/>
      <c r="PGE86" s="43"/>
      <c r="PGF86" s="43"/>
      <c r="PGG86" s="43"/>
      <c r="PGH86" s="43"/>
      <c r="PGI86" s="43"/>
      <c r="PGJ86" s="43"/>
      <c r="PGK86" s="43"/>
      <c r="PGL86" s="43"/>
      <c r="PGM86" s="43"/>
      <c r="PGN86" s="43"/>
      <c r="PGO86" s="43"/>
      <c r="PGP86" s="43"/>
      <c r="PGQ86" s="43"/>
      <c r="PGR86" s="43"/>
      <c r="PGS86" s="43"/>
      <c r="PGT86" s="43"/>
      <c r="PGU86" s="43"/>
      <c r="PGV86" s="43"/>
      <c r="PGW86" s="43"/>
      <c r="PGX86" s="43"/>
      <c r="PGY86" s="43"/>
      <c r="PGZ86" s="43"/>
      <c r="PHA86" s="43"/>
      <c r="PHB86" s="43"/>
      <c r="PHC86" s="43"/>
      <c r="PHD86" s="43"/>
      <c r="PHE86" s="43"/>
      <c r="PHF86" s="43"/>
      <c r="PHG86" s="43"/>
      <c r="PHH86" s="43"/>
      <c r="PHI86" s="43"/>
      <c r="PHJ86" s="43"/>
      <c r="PHK86" s="43"/>
      <c r="PHL86" s="43"/>
      <c r="PHM86" s="43"/>
      <c r="PHN86" s="43"/>
      <c r="PHO86" s="43"/>
      <c r="PHP86" s="43"/>
      <c r="PHQ86" s="43"/>
      <c r="PHR86" s="43"/>
      <c r="PHS86" s="43"/>
      <c r="PHT86" s="43"/>
      <c r="PHU86" s="43"/>
      <c r="PHV86" s="43"/>
      <c r="PHW86" s="43"/>
      <c r="PHX86" s="43"/>
      <c r="PHY86" s="43"/>
      <c r="PHZ86" s="43"/>
      <c r="PIA86" s="43"/>
      <c r="PIB86" s="43"/>
      <c r="PIC86" s="43"/>
      <c r="PID86" s="43"/>
      <c r="PIE86" s="43"/>
      <c r="PIF86" s="43"/>
      <c r="PIG86" s="43"/>
      <c r="PIH86" s="43"/>
      <c r="PII86" s="43"/>
      <c r="PIJ86" s="43"/>
      <c r="PIK86" s="43"/>
      <c r="PIL86" s="43"/>
      <c r="PIM86" s="43"/>
      <c r="PIN86" s="43"/>
      <c r="PIO86" s="43"/>
      <c r="PIP86" s="43"/>
      <c r="PIQ86" s="43"/>
      <c r="PIR86" s="43"/>
      <c r="PIS86" s="43"/>
      <c r="PIT86" s="43"/>
      <c r="PIU86" s="43"/>
      <c r="PIV86" s="43"/>
      <c r="PIW86" s="43"/>
      <c r="PIX86" s="43"/>
      <c r="PIY86" s="43"/>
      <c r="PIZ86" s="43"/>
      <c r="PJA86" s="43"/>
      <c r="PJB86" s="43"/>
      <c r="PJC86" s="43"/>
      <c r="PJD86" s="43"/>
      <c r="PJE86" s="43"/>
      <c r="PJF86" s="43"/>
      <c r="PJG86" s="43"/>
      <c r="PJH86" s="43"/>
      <c r="PJI86" s="43"/>
      <c r="PJJ86" s="43"/>
      <c r="PJK86" s="43"/>
      <c r="PJL86" s="43"/>
      <c r="PJM86" s="43"/>
      <c r="PJN86" s="43"/>
      <c r="PJO86" s="43"/>
      <c r="PJP86" s="43"/>
      <c r="PJQ86" s="43"/>
      <c r="PJR86" s="43"/>
      <c r="PJS86" s="43"/>
      <c r="PJT86" s="43"/>
      <c r="PJU86" s="43"/>
      <c r="PJV86" s="43"/>
      <c r="PJW86" s="43"/>
      <c r="PJX86" s="43"/>
      <c r="PJY86" s="43"/>
      <c r="PJZ86" s="43"/>
      <c r="PKA86" s="43"/>
      <c r="PKB86" s="43"/>
      <c r="PKC86" s="43"/>
      <c r="PKD86" s="43"/>
      <c r="PKE86" s="43"/>
      <c r="PKF86" s="43"/>
      <c r="PKG86" s="43"/>
      <c r="PKH86" s="43"/>
      <c r="PKI86" s="43"/>
      <c r="PKJ86" s="43"/>
      <c r="PKK86" s="43"/>
      <c r="PKL86" s="43"/>
      <c r="PKM86" s="43"/>
      <c r="PKN86" s="43"/>
      <c r="PKO86" s="43"/>
      <c r="PKP86" s="43"/>
      <c r="PKQ86" s="43"/>
      <c r="PKR86" s="43"/>
      <c r="PKS86" s="43"/>
      <c r="PKT86" s="43"/>
      <c r="PKU86" s="43"/>
      <c r="PKV86" s="43"/>
      <c r="PKW86" s="43"/>
      <c r="PKX86" s="43"/>
      <c r="PKY86" s="43"/>
      <c r="PKZ86" s="43"/>
      <c r="PLA86" s="43"/>
      <c r="PLB86" s="43"/>
      <c r="PLC86" s="43"/>
      <c r="PLD86" s="43"/>
      <c r="PLE86" s="43"/>
      <c r="PLF86" s="43"/>
      <c r="PLG86" s="43"/>
      <c r="PLH86" s="43"/>
      <c r="PLI86" s="43"/>
      <c r="PLJ86" s="43"/>
      <c r="PLK86" s="43"/>
      <c r="PLL86" s="43"/>
      <c r="PLM86" s="43"/>
      <c r="PLN86" s="43"/>
      <c r="PLO86" s="43"/>
      <c r="PLP86" s="43"/>
      <c r="PLQ86" s="43"/>
      <c r="PLR86" s="43"/>
      <c r="PLS86" s="43"/>
      <c r="PLT86" s="43"/>
      <c r="PLU86" s="43"/>
      <c r="PLV86" s="43"/>
      <c r="PLW86" s="43"/>
      <c r="PLX86" s="43"/>
      <c r="PLY86" s="43"/>
      <c r="PLZ86" s="43"/>
      <c r="PMA86" s="43"/>
      <c r="PMB86" s="43"/>
      <c r="PMC86" s="43"/>
      <c r="PMD86" s="43"/>
      <c r="PME86" s="43"/>
      <c r="PMF86" s="43"/>
      <c r="PMG86" s="43"/>
      <c r="PMH86" s="43"/>
      <c r="PMI86" s="43"/>
      <c r="PMJ86" s="43"/>
      <c r="PMK86" s="43"/>
      <c r="PML86" s="43"/>
      <c r="PMM86" s="43"/>
      <c r="PMN86" s="43"/>
      <c r="PMO86" s="43"/>
      <c r="PMP86" s="43"/>
      <c r="PMQ86" s="43"/>
      <c r="PMR86" s="43"/>
      <c r="PMS86" s="43"/>
      <c r="PMT86" s="43"/>
      <c r="PMU86" s="43"/>
      <c r="PMV86" s="43"/>
      <c r="PMW86" s="43"/>
      <c r="PMX86" s="43"/>
      <c r="PMY86" s="43"/>
      <c r="PMZ86" s="43"/>
      <c r="PNA86" s="43"/>
      <c r="PNB86" s="43"/>
      <c r="PNC86" s="43"/>
      <c r="PND86" s="43"/>
      <c r="PNE86" s="43"/>
      <c r="PNF86" s="43"/>
      <c r="PNG86" s="43"/>
      <c r="PNH86" s="43"/>
      <c r="PNI86" s="43"/>
      <c r="PNJ86" s="43"/>
      <c r="PNK86" s="43"/>
      <c r="PNL86" s="43"/>
      <c r="PNM86" s="43"/>
      <c r="PNN86" s="43"/>
      <c r="PNO86" s="43"/>
      <c r="PNP86" s="43"/>
      <c r="PNQ86" s="43"/>
      <c r="PNR86" s="43"/>
      <c r="PNS86" s="43"/>
      <c r="PNT86" s="43"/>
      <c r="PNU86" s="43"/>
      <c r="PNV86" s="43"/>
      <c r="PNW86" s="43"/>
      <c r="PNX86" s="43"/>
      <c r="PNY86" s="43"/>
      <c r="PNZ86" s="43"/>
      <c r="POA86" s="43"/>
      <c r="POB86" s="43"/>
      <c r="POC86" s="43"/>
      <c r="POD86" s="43"/>
      <c r="POE86" s="43"/>
      <c r="POF86" s="43"/>
      <c r="POG86" s="43"/>
      <c r="POH86" s="43"/>
      <c r="POI86" s="43"/>
      <c r="POJ86" s="43"/>
      <c r="POK86" s="43"/>
      <c r="POL86" s="43"/>
      <c r="POM86" s="43"/>
      <c r="PON86" s="43"/>
      <c r="POO86" s="43"/>
      <c r="POP86" s="43"/>
      <c r="POQ86" s="43"/>
      <c r="POR86" s="43"/>
      <c r="POS86" s="43"/>
      <c r="POT86" s="43"/>
      <c r="POU86" s="43"/>
      <c r="POV86" s="43"/>
      <c r="POW86" s="43"/>
      <c r="POX86" s="43"/>
      <c r="POY86" s="43"/>
      <c r="POZ86" s="43"/>
      <c r="PPA86" s="43"/>
      <c r="PPB86" s="43"/>
      <c r="PPC86" s="43"/>
      <c r="PPD86" s="43"/>
      <c r="PPE86" s="43"/>
      <c r="PPF86" s="43"/>
      <c r="PPG86" s="43"/>
      <c r="PPH86" s="43"/>
      <c r="PPI86" s="43"/>
      <c r="PPJ86" s="43"/>
      <c r="PPK86" s="43"/>
      <c r="PPL86" s="43"/>
      <c r="PPM86" s="43"/>
      <c r="PPN86" s="43"/>
      <c r="PPO86" s="43"/>
      <c r="PPP86" s="43"/>
      <c r="PPQ86" s="43"/>
      <c r="PPR86" s="43"/>
      <c r="PPS86" s="43"/>
      <c r="PPT86" s="43"/>
      <c r="PPU86" s="43"/>
      <c r="PPV86" s="43"/>
      <c r="PPW86" s="43"/>
      <c r="PPX86" s="43"/>
      <c r="PPY86" s="43"/>
      <c r="PPZ86" s="43"/>
      <c r="PQA86" s="43"/>
      <c r="PQB86" s="43"/>
      <c r="PQC86" s="43"/>
      <c r="PQD86" s="43"/>
      <c r="PQE86" s="43"/>
      <c r="PQF86" s="43"/>
      <c r="PQG86" s="43"/>
      <c r="PQH86" s="43"/>
      <c r="PQI86" s="43"/>
      <c r="PQJ86" s="43"/>
      <c r="PQK86" s="43"/>
      <c r="PQL86" s="43"/>
      <c r="PQM86" s="43"/>
      <c r="PQN86" s="43"/>
      <c r="PQO86" s="43"/>
      <c r="PQP86" s="43"/>
      <c r="PQQ86" s="43"/>
      <c r="PQR86" s="43"/>
      <c r="PQS86" s="43"/>
      <c r="PQT86" s="43"/>
      <c r="PQU86" s="43"/>
      <c r="PQV86" s="43"/>
      <c r="PQW86" s="43"/>
      <c r="PQX86" s="43"/>
      <c r="PQY86" s="43"/>
      <c r="PQZ86" s="43"/>
      <c r="PRA86" s="43"/>
      <c r="PRB86" s="43"/>
      <c r="PRC86" s="43"/>
      <c r="PRD86" s="43"/>
      <c r="PRE86" s="43"/>
      <c r="PRF86" s="43"/>
      <c r="PRG86" s="43"/>
      <c r="PRH86" s="43"/>
      <c r="PRI86" s="43"/>
      <c r="PRJ86" s="43"/>
      <c r="PRK86" s="43"/>
      <c r="PRL86" s="43"/>
      <c r="PRM86" s="43"/>
      <c r="PRN86" s="43"/>
      <c r="PRO86" s="43"/>
      <c r="PRP86" s="43"/>
      <c r="PRQ86" s="43"/>
      <c r="PRR86" s="43"/>
      <c r="PRS86" s="43"/>
      <c r="PRT86" s="43"/>
      <c r="PRU86" s="43"/>
      <c r="PRV86" s="43"/>
      <c r="PRW86" s="43"/>
      <c r="PRX86" s="43"/>
      <c r="PRY86" s="43"/>
      <c r="PRZ86" s="43"/>
      <c r="PSA86" s="43"/>
      <c r="PSB86" s="43"/>
      <c r="PSC86" s="43"/>
      <c r="PSD86" s="43"/>
      <c r="PSE86" s="43"/>
      <c r="PSF86" s="43"/>
      <c r="PSG86" s="43"/>
      <c r="PSH86" s="43"/>
      <c r="PSI86" s="43"/>
      <c r="PSJ86" s="43"/>
      <c r="PSK86" s="43"/>
      <c r="PSL86" s="43"/>
      <c r="PSM86" s="43"/>
      <c r="PSN86" s="43"/>
      <c r="PSO86" s="43"/>
      <c r="PSP86" s="43"/>
      <c r="PSQ86" s="43"/>
      <c r="PSR86" s="43"/>
      <c r="PSS86" s="43"/>
      <c r="PST86" s="43"/>
      <c r="PSU86" s="43"/>
      <c r="PSV86" s="43"/>
      <c r="PSW86" s="43"/>
      <c r="PSX86" s="43"/>
      <c r="PSY86" s="43"/>
      <c r="PSZ86" s="43"/>
      <c r="PTA86" s="43"/>
      <c r="PTB86" s="43"/>
      <c r="PTC86" s="43"/>
      <c r="PTD86" s="43"/>
      <c r="PTE86" s="43"/>
      <c r="PTF86" s="43"/>
      <c r="PTG86" s="43"/>
      <c r="PTH86" s="43"/>
      <c r="PTI86" s="43"/>
      <c r="PTJ86" s="43"/>
      <c r="PTK86" s="43"/>
      <c r="PTL86" s="43"/>
      <c r="PTM86" s="43"/>
      <c r="PTN86" s="43"/>
      <c r="PTO86" s="43"/>
      <c r="PTP86" s="43"/>
      <c r="PTQ86" s="43"/>
      <c r="PTR86" s="43"/>
      <c r="PTS86" s="43"/>
      <c r="PTT86" s="43"/>
      <c r="PTU86" s="43"/>
      <c r="PTV86" s="43"/>
      <c r="PTW86" s="43"/>
      <c r="PTX86" s="43"/>
      <c r="PTY86" s="43"/>
      <c r="PTZ86" s="43"/>
      <c r="PUA86" s="43"/>
      <c r="PUB86" s="43"/>
      <c r="PUC86" s="43"/>
      <c r="PUD86" s="43"/>
      <c r="PUE86" s="43"/>
      <c r="PUF86" s="43"/>
      <c r="PUG86" s="43"/>
      <c r="PUH86" s="43"/>
      <c r="PUI86" s="43"/>
      <c r="PUJ86" s="43"/>
      <c r="PUK86" s="43"/>
      <c r="PUL86" s="43"/>
      <c r="PUM86" s="43"/>
      <c r="PUN86" s="43"/>
      <c r="PUO86" s="43"/>
      <c r="PUP86" s="43"/>
      <c r="PUQ86" s="43"/>
      <c r="PUR86" s="43"/>
      <c r="PUS86" s="43"/>
      <c r="PUT86" s="43"/>
      <c r="PUU86" s="43"/>
      <c r="PUV86" s="43"/>
      <c r="PUW86" s="43"/>
      <c r="PUX86" s="43"/>
      <c r="PUY86" s="43"/>
      <c r="PUZ86" s="43"/>
      <c r="PVA86" s="43"/>
      <c r="PVB86" s="43"/>
      <c r="PVC86" s="43"/>
      <c r="PVD86" s="43"/>
      <c r="PVE86" s="43"/>
      <c r="PVF86" s="43"/>
      <c r="PVG86" s="43"/>
      <c r="PVH86" s="43"/>
      <c r="PVI86" s="43"/>
      <c r="PVJ86" s="43"/>
      <c r="PVK86" s="43"/>
      <c r="PVL86" s="43"/>
      <c r="PVM86" s="43"/>
      <c r="PVN86" s="43"/>
      <c r="PVO86" s="43"/>
      <c r="PVP86" s="43"/>
      <c r="PVQ86" s="43"/>
      <c r="PVR86" s="43"/>
      <c r="PVS86" s="43"/>
      <c r="PVT86" s="43"/>
      <c r="PVU86" s="43"/>
      <c r="PVV86" s="43"/>
      <c r="PVW86" s="43"/>
      <c r="PVX86" s="43"/>
      <c r="PVY86" s="43"/>
      <c r="PVZ86" s="43"/>
      <c r="PWA86" s="43"/>
      <c r="PWB86" s="43"/>
      <c r="PWC86" s="43"/>
      <c r="PWD86" s="43"/>
      <c r="PWE86" s="43"/>
      <c r="PWF86" s="43"/>
      <c r="PWG86" s="43"/>
      <c r="PWH86" s="43"/>
      <c r="PWI86" s="43"/>
      <c r="PWJ86" s="43"/>
      <c r="PWK86" s="43"/>
      <c r="PWL86" s="43"/>
      <c r="PWM86" s="43"/>
      <c r="PWN86" s="43"/>
      <c r="PWO86" s="43"/>
      <c r="PWP86" s="43"/>
      <c r="PWQ86" s="43"/>
      <c r="PWR86" s="43"/>
      <c r="PWS86" s="43"/>
      <c r="PWT86" s="43"/>
      <c r="PWU86" s="43"/>
      <c r="PWV86" s="43"/>
      <c r="PWW86" s="43"/>
      <c r="PWX86" s="43"/>
      <c r="PWY86" s="43"/>
      <c r="PWZ86" s="43"/>
      <c r="PXA86" s="43"/>
      <c r="PXB86" s="43"/>
      <c r="PXC86" s="43"/>
      <c r="PXD86" s="43"/>
      <c r="PXE86" s="43"/>
      <c r="PXF86" s="43"/>
      <c r="PXG86" s="43"/>
      <c r="PXH86" s="43"/>
      <c r="PXI86" s="43"/>
      <c r="PXJ86" s="43"/>
      <c r="PXK86" s="43"/>
      <c r="PXL86" s="43"/>
      <c r="PXM86" s="43"/>
      <c r="PXN86" s="43"/>
      <c r="PXO86" s="43"/>
      <c r="PXP86" s="43"/>
      <c r="PXQ86" s="43"/>
      <c r="PXR86" s="43"/>
      <c r="PXS86" s="43"/>
      <c r="PXT86" s="43"/>
      <c r="PXU86" s="43"/>
      <c r="PXV86" s="43"/>
      <c r="PXW86" s="43"/>
      <c r="PXX86" s="43"/>
      <c r="PXY86" s="43"/>
      <c r="PXZ86" s="43"/>
      <c r="PYA86" s="43"/>
      <c r="PYB86" s="43"/>
      <c r="PYC86" s="43"/>
      <c r="PYD86" s="43"/>
      <c r="PYE86" s="43"/>
      <c r="PYF86" s="43"/>
      <c r="PYG86" s="43"/>
      <c r="PYH86" s="43"/>
      <c r="PYI86" s="43"/>
      <c r="PYJ86" s="43"/>
      <c r="PYK86" s="43"/>
      <c r="PYL86" s="43"/>
      <c r="PYM86" s="43"/>
      <c r="PYN86" s="43"/>
      <c r="PYO86" s="43"/>
      <c r="PYP86" s="43"/>
      <c r="PYQ86" s="43"/>
      <c r="PYR86" s="43"/>
      <c r="PYS86" s="43"/>
      <c r="PYT86" s="43"/>
      <c r="PYU86" s="43"/>
      <c r="PYV86" s="43"/>
      <c r="PYW86" s="43"/>
      <c r="PYX86" s="43"/>
      <c r="PYY86" s="43"/>
      <c r="PYZ86" s="43"/>
      <c r="PZA86" s="43"/>
      <c r="PZB86" s="43"/>
      <c r="PZC86" s="43"/>
      <c r="PZD86" s="43"/>
      <c r="PZE86" s="43"/>
      <c r="PZF86" s="43"/>
      <c r="PZG86" s="43"/>
      <c r="PZH86" s="43"/>
      <c r="PZI86" s="43"/>
      <c r="PZJ86" s="43"/>
      <c r="PZK86" s="43"/>
      <c r="PZL86" s="43"/>
      <c r="PZM86" s="43"/>
      <c r="PZN86" s="43"/>
      <c r="PZO86" s="43"/>
      <c r="PZP86" s="43"/>
      <c r="PZQ86" s="43"/>
      <c r="PZR86" s="43"/>
      <c r="PZS86" s="43"/>
      <c r="PZT86" s="43"/>
      <c r="PZU86" s="43"/>
      <c r="PZV86" s="43"/>
      <c r="PZW86" s="43"/>
      <c r="PZX86" s="43"/>
      <c r="PZY86" s="43"/>
      <c r="PZZ86" s="43"/>
      <c r="QAA86" s="43"/>
      <c r="QAB86" s="43"/>
      <c r="QAC86" s="43"/>
      <c r="QAD86" s="43"/>
      <c r="QAE86" s="43"/>
      <c r="QAF86" s="43"/>
      <c r="QAG86" s="43"/>
      <c r="QAH86" s="43"/>
      <c r="QAI86" s="43"/>
      <c r="QAJ86" s="43"/>
      <c r="QAK86" s="43"/>
      <c r="QAL86" s="43"/>
      <c r="QAM86" s="43"/>
      <c r="QAN86" s="43"/>
      <c r="QAO86" s="43"/>
      <c r="QAP86" s="43"/>
      <c r="QAQ86" s="43"/>
      <c r="QAR86" s="43"/>
      <c r="QAS86" s="43"/>
      <c r="QAT86" s="43"/>
      <c r="QAU86" s="43"/>
      <c r="QAV86" s="43"/>
      <c r="QAW86" s="43"/>
      <c r="QAX86" s="43"/>
      <c r="QAY86" s="43"/>
      <c r="QAZ86" s="43"/>
      <c r="QBA86" s="43"/>
      <c r="QBB86" s="43"/>
      <c r="QBC86" s="43"/>
      <c r="QBD86" s="43"/>
      <c r="QBE86" s="43"/>
      <c r="QBF86" s="43"/>
      <c r="QBG86" s="43"/>
      <c r="QBH86" s="43"/>
      <c r="QBI86" s="43"/>
      <c r="QBJ86" s="43"/>
      <c r="QBK86" s="43"/>
      <c r="QBL86" s="43"/>
      <c r="QBM86" s="43"/>
      <c r="QBN86" s="43"/>
      <c r="QBO86" s="43"/>
      <c r="QBP86" s="43"/>
      <c r="QBQ86" s="43"/>
      <c r="QBR86" s="43"/>
      <c r="QBS86" s="43"/>
      <c r="QBT86" s="43"/>
      <c r="QBU86" s="43"/>
      <c r="QBV86" s="43"/>
      <c r="QBW86" s="43"/>
      <c r="QBX86" s="43"/>
      <c r="QBY86" s="43"/>
      <c r="QBZ86" s="43"/>
      <c r="QCA86" s="43"/>
      <c r="QCB86" s="43"/>
      <c r="QCC86" s="43"/>
      <c r="QCD86" s="43"/>
      <c r="QCE86" s="43"/>
      <c r="QCF86" s="43"/>
      <c r="QCG86" s="43"/>
      <c r="QCH86" s="43"/>
      <c r="QCI86" s="43"/>
      <c r="QCJ86" s="43"/>
      <c r="QCK86" s="43"/>
      <c r="QCL86" s="43"/>
      <c r="QCM86" s="43"/>
      <c r="QCN86" s="43"/>
      <c r="QCO86" s="43"/>
      <c r="QCP86" s="43"/>
      <c r="QCQ86" s="43"/>
      <c r="QCR86" s="43"/>
      <c r="QCS86" s="43"/>
      <c r="QCT86" s="43"/>
      <c r="QCU86" s="43"/>
      <c r="QCV86" s="43"/>
      <c r="QCW86" s="43"/>
      <c r="QCX86" s="43"/>
      <c r="QCY86" s="43"/>
      <c r="QCZ86" s="43"/>
      <c r="QDA86" s="43"/>
      <c r="QDB86" s="43"/>
      <c r="QDC86" s="43"/>
      <c r="QDD86" s="43"/>
      <c r="QDE86" s="43"/>
      <c r="QDF86" s="43"/>
      <c r="QDG86" s="43"/>
      <c r="QDH86" s="43"/>
      <c r="QDI86" s="43"/>
      <c r="QDJ86" s="43"/>
      <c r="QDK86" s="43"/>
      <c r="QDL86" s="43"/>
      <c r="QDM86" s="43"/>
      <c r="QDN86" s="43"/>
      <c r="QDO86" s="43"/>
      <c r="QDP86" s="43"/>
      <c r="QDQ86" s="43"/>
      <c r="QDR86" s="43"/>
      <c r="QDS86" s="43"/>
      <c r="QDT86" s="43"/>
      <c r="QDU86" s="43"/>
      <c r="QDV86" s="43"/>
      <c r="QDW86" s="43"/>
      <c r="QDX86" s="43"/>
      <c r="QDY86" s="43"/>
      <c r="QDZ86" s="43"/>
      <c r="QEA86" s="43"/>
      <c r="QEB86" s="43"/>
      <c r="QEC86" s="43"/>
      <c r="QED86" s="43"/>
      <c r="QEE86" s="43"/>
      <c r="QEF86" s="43"/>
      <c r="QEG86" s="43"/>
      <c r="QEH86" s="43"/>
      <c r="QEI86" s="43"/>
      <c r="QEJ86" s="43"/>
      <c r="QEK86" s="43"/>
      <c r="QEL86" s="43"/>
      <c r="QEM86" s="43"/>
      <c r="QEN86" s="43"/>
      <c r="QEO86" s="43"/>
      <c r="QEP86" s="43"/>
      <c r="QEQ86" s="43"/>
      <c r="QER86" s="43"/>
      <c r="QES86" s="43"/>
      <c r="QET86" s="43"/>
      <c r="QEU86" s="43"/>
      <c r="QEV86" s="43"/>
      <c r="QEW86" s="43"/>
      <c r="QEX86" s="43"/>
      <c r="QEY86" s="43"/>
      <c r="QEZ86" s="43"/>
      <c r="QFA86" s="43"/>
      <c r="QFB86" s="43"/>
      <c r="QFC86" s="43"/>
      <c r="QFD86" s="43"/>
      <c r="QFE86" s="43"/>
      <c r="QFF86" s="43"/>
      <c r="QFG86" s="43"/>
      <c r="QFH86" s="43"/>
      <c r="QFI86" s="43"/>
      <c r="QFJ86" s="43"/>
      <c r="QFK86" s="43"/>
      <c r="QFL86" s="43"/>
      <c r="QFM86" s="43"/>
      <c r="QFN86" s="43"/>
      <c r="QFO86" s="43"/>
      <c r="QFP86" s="43"/>
      <c r="QFQ86" s="43"/>
      <c r="QFR86" s="43"/>
      <c r="QFS86" s="43"/>
      <c r="QFT86" s="43"/>
      <c r="QFU86" s="43"/>
      <c r="QFV86" s="43"/>
      <c r="QFW86" s="43"/>
      <c r="QFX86" s="43"/>
      <c r="QFY86" s="43"/>
      <c r="QFZ86" s="43"/>
      <c r="QGA86" s="43"/>
      <c r="QGB86" s="43"/>
      <c r="QGC86" s="43"/>
      <c r="QGD86" s="43"/>
      <c r="QGE86" s="43"/>
      <c r="QGF86" s="43"/>
      <c r="QGG86" s="43"/>
      <c r="QGH86" s="43"/>
      <c r="QGI86" s="43"/>
      <c r="QGJ86" s="43"/>
      <c r="QGK86" s="43"/>
      <c r="QGL86" s="43"/>
      <c r="QGM86" s="43"/>
      <c r="QGN86" s="43"/>
      <c r="QGO86" s="43"/>
      <c r="QGP86" s="43"/>
      <c r="QGQ86" s="43"/>
      <c r="QGR86" s="43"/>
      <c r="QGS86" s="43"/>
      <c r="QGT86" s="43"/>
      <c r="QGU86" s="43"/>
      <c r="QGV86" s="43"/>
      <c r="QGW86" s="43"/>
      <c r="QGX86" s="43"/>
      <c r="QGY86" s="43"/>
      <c r="QGZ86" s="43"/>
      <c r="QHA86" s="43"/>
      <c r="QHB86" s="43"/>
      <c r="QHC86" s="43"/>
      <c r="QHD86" s="43"/>
      <c r="QHE86" s="43"/>
      <c r="QHF86" s="43"/>
      <c r="QHG86" s="43"/>
      <c r="QHH86" s="43"/>
      <c r="QHI86" s="43"/>
      <c r="QHJ86" s="43"/>
      <c r="QHK86" s="43"/>
      <c r="QHL86" s="43"/>
      <c r="QHM86" s="43"/>
      <c r="QHN86" s="43"/>
      <c r="QHO86" s="43"/>
      <c r="QHP86" s="43"/>
      <c r="QHQ86" s="43"/>
      <c r="QHR86" s="43"/>
      <c r="QHS86" s="43"/>
      <c r="QHT86" s="43"/>
      <c r="QHU86" s="43"/>
      <c r="QHV86" s="43"/>
      <c r="QHW86" s="43"/>
      <c r="QHX86" s="43"/>
      <c r="QHY86" s="43"/>
      <c r="QHZ86" s="43"/>
      <c r="QIA86" s="43"/>
      <c r="QIB86" s="43"/>
      <c r="QIC86" s="43"/>
      <c r="QID86" s="43"/>
      <c r="QIE86" s="43"/>
      <c r="QIF86" s="43"/>
      <c r="QIG86" s="43"/>
      <c r="QIH86" s="43"/>
      <c r="QII86" s="43"/>
      <c r="QIJ86" s="43"/>
      <c r="QIK86" s="43"/>
      <c r="QIL86" s="43"/>
      <c r="QIM86" s="43"/>
      <c r="QIN86" s="43"/>
      <c r="QIO86" s="43"/>
      <c r="QIP86" s="43"/>
      <c r="QIQ86" s="43"/>
      <c r="QIR86" s="43"/>
      <c r="QIS86" s="43"/>
      <c r="QIT86" s="43"/>
      <c r="QIU86" s="43"/>
      <c r="QIV86" s="43"/>
      <c r="QIW86" s="43"/>
      <c r="QIX86" s="43"/>
      <c r="QIY86" s="43"/>
      <c r="QIZ86" s="43"/>
      <c r="QJA86" s="43"/>
      <c r="QJB86" s="43"/>
      <c r="QJC86" s="43"/>
      <c r="QJD86" s="43"/>
      <c r="QJE86" s="43"/>
      <c r="QJF86" s="43"/>
      <c r="QJG86" s="43"/>
      <c r="QJH86" s="43"/>
      <c r="QJI86" s="43"/>
      <c r="QJJ86" s="43"/>
      <c r="QJK86" s="43"/>
      <c r="QJL86" s="43"/>
      <c r="QJM86" s="43"/>
      <c r="QJN86" s="43"/>
      <c r="QJO86" s="43"/>
      <c r="QJP86" s="43"/>
      <c r="QJQ86" s="43"/>
      <c r="QJR86" s="43"/>
      <c r="QJS86" s="43"/>
      <c r="QJT86" s="43"/>
      <c r="QJU86" s="43"/>
      <c r="QJV86" s="43"/>
      <c r="QJW86" s="43"/>
      <c r="QJX86" s="43"/>
      <c r="QJY86" s="43"/>
      <c r="QJZ86" s="43"/>
      <c r="QKA86" s="43"/>
      <c r="QKB86" s="43"/>
      <c r="QKC86" s="43"/>
      <c r="QKD86" s="43"/>
      <c r="QKE86" s="43"/>
      <c r="QKF86" s="43"/>
      <c r="QKG86" s="43"/>
      <c r="QKH86" s="43"/>
      <c r="QKI86" s="43"/>
      <c r="QKJ86" s="43"/>
      <c r="QKK86" s="43"/>
      <c r="QKL86" s="43"/>
      <c r="QKM86" s="43"/>
      <c r="QKN86" s="43"/>
      <c r="QKO86" s="43"/>
      <c r="QKP86" s="43"/>
      <c r="QKQ86" s="43"/>
      <c r="QKR86" s="43"/>
      <c r="QKS86" s="43"/>
      <c r="QKT86" s="43"/>
      <c r="QKU86" s="43"/>
      <c r="QKV86" s="43"/>
      <c r="QKW86" s="43"/>
      <c r="QKX86" s="43"/>
      <c r="QKY86" s="43"/>
      <c r="QKZ86" s="43"/>
      <c r="QLA86" s="43"/>
      <c r="QLB86" s="43"/>
      <c r="QLC86" s="43"/>
      <c r="QLD86" s="43"/>
      <c r="QLE86" s="43"/>
      <c r="QLF86" s="43"/>
      <c r="QLG86" s="43"/>
      <c r="QLH86" s="43"/>
      <c r="QLI86" s="43"/>
      <c r="QLJ86" s="43"/>
      <c r="QLK86" s="43"/>
      <c r="QLL86" s="43"/>
      <c r="QLM86" s="43"/>
      <c r="QLN86" s="43"/>
      <c r="QLO86" s="43"/>
      <c r="QLP86" s="43"/>
      <c r="QLQ86" s="43"/>
      <c r="QLR86" s="43"/>
      <c r="QLS86" s="43"/>
      <c r="QLT86" s="43"/>
      <c r="QLU86" s="43"/>
      <c r="QLV86" s="43"/>
      <c r="QLW86" s="43"/>
      <c r="QLX86" s="43"/>
      <c r="QLY86" s="43"/>
      <c r="QLZ86" s="43"/>
      <c r="QMA86" s="43"/>
      <c r="QMB86" s="43"/>
      <c r="QMC86" s="43"/>
      <c r="QMD86" s="43"/>
      <c r="QME86" s="43"/>
      <c r="QMF86" s="43"/>
      <c r="QMG86" s="43"/>
      <c r="QMH86" s="43"/>
      <c r="QMI86" s="43"/>
      <c r="QMJ86" s="43"/>
      <c r="QMK86" s="43"/>
      <c r="QML86" s="43"/>
      <c r="QMM86" s="43"/>
      <c r="QMN86" s="43"/>
      <c r="QMO86" s="43"/>
      <c r="QMP86" s="43"/>
      <c r="QMQ86" s="43"/>
      <c r="QMR86" s="43"/>
      <c r="QMS86" s="43"/>
      <c r="QMT86" s="43"/>
      <c r="QMU86" s="43"/>
      <c r="QMV86" s="43"/>
      <c r="QMW86" s="43"/>
      <c r="QMX86" s="43"/>
      <c r="QMY86" s="43"/>
      <c r="QMZ86" s="43"/>
      <c r="QNA86" s="43"/>
      <c r="QNB86" s="43"/>
      <c r="QNC86" s="43"/>
      <c r="QND86" s="43"/>
      <c r="QNE86" s="43"/>
      <c r="QNF86" s="43"/>
      <c r="QNG86" s="43"/>
      <c r="QNH86" s="43"/>
      <c r="QNI86" s="43"/>
      <c r="QNJ86" s="43"/>
      <c r="QNK86" s="43"/>
      <c r="QNL86" s="43"/>
      <c r="QNM86" s="43"/>
      <c r="QNN86" s="43"/>
      <c r="QNO86" s="43"/>
      <c r="QNP86" s="43"/>
      <c r="QNQ86" s="43"/>
      <c r="QNR86" s="43"/>
      <c r="QNS86" s="43"/>
      <c r="QNT86" s="43"/>
      <c r="QNU86" s="43"/>
      <c r="QNV86" s="43"/>
      <c r="QNW86" s="43"/>
      <c r="QNX86" s="43"/>
      <c r="QNY86" s="43"/>
      <c r="QNZ86" s="43"/>
      <c r="QOA86" s="43"/>
      <c r="QOB86" s="43"/>
      <c r="QOC86" s="43"/>
      <c r="QOD86" s="43"/>
      <c r="QOE86" s="43"/>
      <c r="QOF86" s="43"/>
      <c r="QOG86" s="43"/>
      <c r="QOH86" s="43"/>
      <c r="QOI86" s="43"/>
      <c r="QOJ86" s="43"/>
      <c r="QOK86" s="43"/>
      <c r="QOL86" s="43"/>
      <c r="QOM86" s="43"/>
      <c r="QON86" s="43"/>
      <c r="QOO86" s="43"/>
      <c r="QOP86" s="43"/>
      <c r="QOQ86" s="43"/>
      <c r="QOR86" s="43"/>
      <c r="QOS86" s="43"/>
      <c r="QOT86" s="43"/>
      <c r="QOU86" s="43"/>
      <c r="QOV86" s="43"/>
      <c r="QOW86" s="43"/>
      <c r="QOX86" s="43"/>
      <c r="QOY86" s="43"/>
      <c r="QOZ86" s="43"/>
      <c r="QPA86" s="43"/>
      <c r="QPB86" s="43"/>
      <c r="QPC86" s="43"/>
      <c r="QPD86" s="43"/>
      <c r="QPE86" s="43"/>
      <c r="QPF86" s="43"/>
      <c r="QPG86" s="43"/>
      <c r="QPH86" s="43"/>
      <c r="QPI86" s="43"/>
      <c r="QPJ86" s="43"/>
      <c r="QPK86" s="43"/>
      <c r="QPL86" s="43"/>
      <c r="QPM86" s="43"/>
      <c r="QPN86" s="43"/>
      <c r="QPO86" s="43"/>
      <c r="QPP86" s="43"/>
      <c r="QPQ86" s="43"/>
      <c r="QPR86" s="43"/>
      <c r="QPS86" s="43"/>
      <c r="QPT86" s="43"/>
      <c r="QPU86" s="43"/>
      <c r="QPV86" s="43"/>
      <c r="QPW86" s="43"/>
      <c r="QPX86" s="43"/>
      <c r="QPY86" s="43"/>
      <c r="QPZ86" s="43"/>
      <c r="QQA86" s="43"/>
      <c r="QQB86" s="43"/>
      <c r="QQC86" s="43"/>
      <c r="QQD86" s="43"/>
      <c r="QQE86" s="43"/>
      <c r="QQF86" s="43"/>
      <c r="QQG86" s="43"/>
      <c r="QQH86" s="43"/>
      <c r="QQI86" s="43"/>
      <c r="QQJ86" s="43"/>
      <c r="QQK86" s="43"/>
      <c r="QQL86" s="43"/>
      <c r="QQM86" s="43"/>
      <c r="QQN86" s="43"/>
      <c r="QQO86" s="43"/>
      <c r="QQP86" s="43"/>
      <c r="QQQ86" s="43"/>
      <c r="QQR86" s="43"/>
      <c r="QQS86" s="43"/>
      <c r="QQT86" s="43"/>
      <c r="QQU86" s="43"/>
      <c r="QQV86" s="43"/>
      <c r="QQW86" s="43"/>
      <c r="QQX86" s="43"/>
      <c r="QQY86" s="43"/>
      <c r="QQZ86" s="43"/>
      <c r="QRA86" s="43"/>
      <c r="QRB86" s="43"/>
      <c r="QRC86" s="43"/>
      <c r="QRD86" s="43"/>
      <c r="QRE86" s="43"/>
      <c r="QRF86" s="43"/>
      <c r="QRG86" s="43"/>
      <c r="QRH86" s="43"/>
      <c r="QRI86" s="43"/>
      <c r="QRJ86" s="43"/>
      <c r="QRK86" s="43"/>
      <c r="QRL86" s="43"/>
      <c r="QRM86" s="43"/>
      <c r="QRN86" s="43"/>
      <c r="QRO86" s="43"/>
      <c r="QRP86" s="43"/>
      <c r="QRQ86" s="43"/>
      <c r="QRR86" s="43"/>
      <c r="QRS86" s="43"/>
      <c r="QRT86" s="43"/>
      <c r="QRU86" s="43"/>
      <c r="QRV86" s="43"/>
      <c r="QRW86" s="43"/>
      <c r="QRX86" s="43"/>
      <c r="QRY86" s="43"/>
      <c r="QRZ86" s="43"/>
      <c r="QSA86" s="43"/>
      <c r="QSB86" s="43"/>
      <c r="QSC86" s="43"/>
      <c r="QSD86" s="43"/>
      <c r="QSE86" s="43"/>
      <c r="QSF86" s="43"/>
      <c r="QSG86" s="43"/>
      <c r="QSH86" s="43"/>
      <c r="QSI86" s="43"/>
      <c r="QSJ86" s="43"/>
      <c r="QSK86" s="43"/>
      <c r="QSL86" s="43"/>
      <c r="QSM86" s="43"/>
      <c r="QSN86" s="43"/>
      <c r="QSO86" s="43"/>
      <c r="QSP86" s="43"/>
      <c r="QSQ86" s="43"/>
      <c r="QSR86" s="43"/>
      <c r="QSS86" s="43"/>
      <c r="QST86" s="43"/>
      <c r="QSU86" s="43"/>
      <c r="QSV86" s="43"/>
      <c r="QSW86" s="43"/>
      <c r="QSX86" s="43"/>
      <c r="QSY86" s="43"/>
      <c r="QSZ86" s="43"/>
      <c r="QTA86" s="43"/>
      <c r="QTB86" s="43"/>
      <c r="QTC86" s="43"/>
      <c r="QTD86" s="43"/>
      <c r="QTE86" s="43"/>
      <c r="QTF86" s="43"/>
      <c r="QTG86" s="43"/>
      <c r="QTH86" s="43"/>
      <c r="QTI86" s="43"/>
      <c r="QTJ86" s="43"/>
      <c r="QTK86" s="43"/>
      <c r="QTL86" s="43"/>
      <c r="QTM86" s="43"/>
      <c r="QTN86" s="43"/>
      <c r="QTO86" s="43"/>
      <c r="QTP86" s="43"/>
      <c r="QTQ86" s="43"/>
      <c r="QTR86" s="43"/>
      <c r="QTS86" s="43"/>
      <c r="QTT86" s="43"/>
      <c r="QTU86" s="43"/>
      <c r="QTV86" s="43"/>
      <c r="QTW86" s="43"/>
      <c r="QTX86" s="43"/>
      <c r="QTY86" s="43"/>
      <c r="QTZ86" s="43"/>
      <c r="QUA86" s="43"/>
      <c r="QUB86" s="43"/>
      <c r="QUC86" s="43"/>
      <c r="QUD86" s="43"/>
      <c r="QUE86" s="43"/>
      <c r="QUF86" s="43"/>
      <c r="QUG86" s="43"/>
      <c r="QUH86" s="43"/>
      <c r="QUI86" s="43"/>
      <c r="QUJ86" s="43"/>
      <c r="QUK86" s="43"/>
      <c r="QUL86" s="43"/>
      <c r="QUM86" s="43"/>
      <c r="QUN86" s="43"/>
      <c r="QUO86" s="43"/>
      <c r="QUP86" s="43"/>
      <c r="QUQ86" s="43"/>
      <c r="QUR86" s="43"/>
      <c r="QUS86" s="43"/>
      <c r="QUT86" s="43"/>
      <c r="QUU86" s="43"/>
      <c r="QUV86" s="43"/>
      <c r="QUW86" s="43"/>
      <c r="QUX86" s="43"/>
      <c r="QUY86" s="43"/>
      <c r="QUZ86" s="43"/>
      <c r="QVA86" s="43"/>
      <c r="QVB86" s="43"/>
      <c r="QVC86" s="43"/>
      <c r="QVD86" s="43"/>
      <c r="QVE86" s="43"/>
      <c r="QVF86" s="43"/>
      <c r="QVG86" s="43"/>
      <c r="QVH86" s="43"/>
      <c r="QVI86" s="43"/>
      <c r="QVJ86" s="43"/>
      <c r="QVK86" s="43"/>
      <c r="QVL86" s="43"/>
      <c r="QVM86" s="43"/>
      <c r="QVN86" s="43"/>
      <c r="QVO86" s="43"/>
      <c r="QVP86" s="43"/>
      <c r="QVQ86" s="43"/>
      <c r="QVR86" s="43"/>
      <c r="QVS86" s="43"/>
      <c r="QVT86" s="43"/>
      <c r="QVU86" s="43"/>
      <c r="QVV86" s="43"/>
      <c r="QVW86" s="43"/>
      <c r="QVX86" s="43"/>
      <c r="QVY86" s="43"/>
      <c r="QVZ86" s="43"/>
      <c r="QWA86" s="43"/>
      <c r="QWB86" s="43"/>
      <c r="QWC86" s="43"/>
      <c r="QWD86" s="43"/>
      <c r="QWE86" s="43"/>
      <c r="QWF86" s="43"/>
      <c r="QWG86" s="43"/>
      <c r="QWH86" s="43"/>
      <c r="QWI86" s="43"/>
      <c r="QWJ86" s="43"/>
      <c r="QWK86" s="43"/>
      <c r="QWL86" s="43"/>
      <c r="QWM86" s="43"/>
      <c r="QWN86" s="43"/>
      <c r="QWO86" s="43"/>
      <c r="QWP86" s="43"/>
      <c r="QWQ86" s="43"/>
      <c r="QWR86" s="43"/>
      <c r="QWS86" s="43"/>
      <c r="QWT86" s="43"/>
      <c r="QWU86" s="43"/>
      <c r="QWV86" s="43"/>
      <c r="QWW86" s="43"/>
      <c r="QWX86" s="43"/>
      <c r="QWY86" s="43"/>
      <c r="QWZ86" s="43"/>
      <c r="QXA86" s="43"/>
      <c r="QXB86" s="43"/>
      <c r="QXC86" s="43"/>
      <c r="QXD86" s="43"/>
      <c r="QXE86" s="43"/>
      <c r="QXF86" s="43"/>
      <c r="QXG86" s="43"/>
      <c r="QXH86" s="43"/>
      <c r="QXI86" s="43"/>
      <c r="QXJ86" s="43"/>
      <c r="QXK86" s="43"/>
      <c r="QXL86" s="43"/>
      <c r="QXM86" s="43"/>
      <c r="QXN86" s="43"/>
      <c r="QXO86" s="43"/>
      <c r="QXP86" s="43"/>
      <c r="QXQ86" s="43"/>
      <c r="QXR86" s="43"/>
      <c r="QXS86" s="43"/>
      <c r="QXT86" s="43"/>
      <c r="QXU86" s="43"/>
      <c r="QXV86" s="43"/>
      <c r="QXW86" s="43"/>
      <c r="QXX86" s="43"/>
      <c r="QXY86" s="43"/>
      <c r="QXZ86" s="43"/>
      <c r="QYA86" s="43"/>
      <c r="QYB86" s="43"/>
      <c r="QYC86" s="43"/>
      <c r="QYD86" s="43"/>
      <c r="QYE86" s="43"/>
      <c r="QYF86" s="43"/>
      <c r="QYG86" s="43"/>
      <c r="QYH86" s="43"/>
      <c r="QYI86" s="43"/>
      <c r="QYJ86" s="43"/>
      <c r="QYK86" s="43"/>
      <c r="QYL86" s="43"/>
      <c r="QYM86" s="43"/>
      <c r="QYN86" s="43"/>
      <c r="QYO86" s="43"/>
      <c r="QYP86" s="43"/>
      <c r="QYQ86" s="43"/>
      <c r="QYR86" s="43"/>
      <c r="QYS86" s="43"/>
      <c r="QYT86" s="43"/>
      <c r="QYU86" s="43"/>
      <c r="QYV86" s="43"/>
      <c r="QYW86" s="43"/>
      <c r="QYX86" s="43"/>
      <c r="QYY86" s="43"/>
      <c r="QYZ86" s="43"/>
      <c r="QZA86" s="43"/>
      <c r="QZB86" s="43"/>
      <c r="QZC86" s="43"/>
      <c r="QZD86" s="43"/>
      <c r="QZE86" s="43"/>
      <c r="QZF86" s="43"/>
      <c r="QZG86" s="43"/>
      <c r="QZH86" s="43"/>
      <c r="QZI86" s="43"/>
      <c r="QZJ86" s="43"/>
      <c r="QZK86" s="43"/>
      <c r="QZL86" s="43"/>
      <c r="QZM86" s="43"/>
      <c r="QZN86" s="43"/>
      <c r="QZO86" s="43"/>
      <c r="QZP86" s="43"/>
      <c r="QZQ86" s="43"/>
      <c r="QZR86" s="43"/>
      <c r="QZS86" s="43"/>
      <c r="QZT86" s="43"/>
      <c r="QZU86" s="43"/>
      <c r="QZV86" s="43"/>
      <c r="QZW86" s="43"/>
      <c r="QZX86" s="43"/>
      <c r="QZY86" s="43"/>
      <c r="QZZ86" s="43"/>
      <c r="RAA86" s="43"/>
      <c r="RAB86" s="43"/>
      <c r="RAC86" s="43"/>
      <c r="RAD86" s="43"/>
      <c r="RAE86" s="43"/>
      <c r="RAF86" s="43"/>
      <c r="RAG86" s="43"/>
      <c r="RAH86" s="43"/>
      <c r="RAI86" s="43"/>
      <c r="RAJ86" s="43"/>
      <c r="RAK86" s="43"/>
      <c r="RAL86" s="43"/>
      <c r="RAM86" s="43"/>
      <c r="RAN86" s="43"/>
      <c r="RAO86" s="43"/>
      <c r="RAP86" s="43"/>
      <c r="RAQ86" s="43"/>
      <c r="RAR86" s="43"/>
      <c r="RAS86" s="43"/>
      <c r="RAT86" s="43"/>
      <c r="RAU86" s="43"/>
      <c r="RAV86" s="43"/>
      <c r="RAW86" s="43"/>
      <c r="RAX86" s="43"/>
      <c r="RAY86" s="43"/>
      <c r="RAZ86" s="43"/>
      <c r="RBA86" s="43"/>
      <c r="RBB86" s="43"/>
      <c r="RBC86" s="43"/>
      <c r="RBD86" s="43"/>
      <c r="RBE86" s="43"/>
      <c r="RBF86" s="43"/>
      <c r="RBG86" s="43"/>
      <c r="RBH86" s="43"/>
      <c r="RBI86" s="43"/>
      <c r="RBJ86" s="43"/>
      <c r="RBK86" s="43"/>
      <c r="RBL86" s="43"/>
      <c r="RBM86" s="43"/>
      <c r="RBN86" s="43"/>
      <c r="RBO86" s="43"/>
      <c r="RBP86" s="43"/>
      <c r="RBQ86" s="43"/>
      <c r="RBR86" s="43"/>
      <c r="RBS86" s="43"/>
      <c r="RBT86" s="43"/>
      <c r="RBU86" s="43"/>
      <c r="RBV86" s="43"/>
      <c r="RBW86" s="43"/>
      <c r="RBX86" s="43"/>
      <c r="RBY86" s="43"/>
      <c r="RBZ86" s="43"/>
      <c r="RCA86" s="43"/>
      <c r="RCB86" s="43"/>
      <c r="RCC86" s="43"/>
      <c r="RCD86" s="43"/>
      <c r="RCE86" s="43"/>
      <c r="RCF86" s="43"/>
      <c r="RCG86" s="43"/>
      <c r="RCH86" s="43"/>
      <c r="RCI86" s="43"/>
      <c r="RCJ86" s="43"/>
      <c r="RCK86" s="43"/>
      <c r="RCL86" s="43"/>
      <c r="RCM86" s="43"/>
      <c r="RCN86" s="43"/>
      <c r="RCO86" s="43"/>
      <c r="RCP86" s="43"/>
      <c r="RCQ86" s="43"/>
      <c r="RCR86" s="43"/>
      <c r="RCS86" s="43"/>
      <c r="RCT86" s="43"/>
      <c r="RCU86" s="43"/>
      <c r="RCV86" s="43"/>
      <c r="RCW86" s="43"/>
      <c r="RCX86" s="43"/>
      <c r="RCY86" s="43"/>
      <c r="RCZ86" s="43"/>
      <c r="RDA86" s="43"/>
      <c r="RDB86" s="43"/>
      <c r="RDC86" s="43"/>
      <c r="RDD86" s="43"/>
      <c r="RDE86" s="43"/>
      <c r="RDF86" s="43"/>
      <c r="RDG86" s="43"/>
      <c r="RDH86" s="43"/>
      <c r="RDI86" s="43"/>
      <c r="RDJ86" s="43"/>
      <c r="RDK86" s="43"/>
      <c r="RDL86" s="43"/>
      <c r="RDM86" s="43"/>
      <c r="RDN86" s="43"/>
      <c r="RDO86" s="43"/>
      <c r="RDP86" s="43"/>
      <c r="RDQ86" s="43"/>
      <c r="RDR86" s="43"/>
      <c r="RDS86" s="43"/>
      <c r="RDT86" s="43"/>
      <c r="RDU86" s="43"/>
      <c r="RDV86" s="43"/>
      <c r="RDW86" s="43"/>
      <c r="RDX86" s="43"/>
      <c r="RDY86" s="43"/>
      <c r="RDZ86" s="43"/>
      <c r="REA86" s="43"/>
      <c r="REB86" s="43"/>
      <c r="REC86" s="43"/>
      <c r="RED86" s="43"/>
      <c r="REE86" s="43"/>
      <c r="REF86" s="43"/>
      <c r="REG86" s="43"/>
      <c r="REH86" s="43"/>
      <c r="REI86" s="43"/>
      <c r="REJ86" s="43"/>
      <c r="REK86" s="43"/>
      <c r="REL86" s="43"/>
      <c r="REM86" s="43"/>
      <c r="REN86" s="43"/>
      <c r="REO86" s="43"/>
      <c r="REP86" s="43"/>
      <c r="REQ86" s="43"/>
      <c r="RER86" s="43"/>
      <c r="RES86" s="43"/>
      <c r="RET86" s="43"/>
      <c r="REU86" s="43"/>
      <c r="REV86" s="43"/>
      <c r="REW86" s="43"/>
      <c r="REX86" s="43"/>
      <c r="REY86" s="43"/>
      <c r="REZ86" s="43"/>
      <c r="RFA86" s="43"/>
      <c r="RFB86" s="43"/>
      <c r="RFC86" s="43"/>
      <c r="RFD86" s="43"/>
      <c r="RFE86" s="43"/>
      <c r="RFF86" s="43"/>
      <c r="RFG86" s="43"/>
      <c r="RFH86" s="43"/>
      <c r="RFI86" s="43"/>
      <c r="RFJ86" s="43"/>
      <c r="RFK86" s="43"/>
      <c r="RFL86" s="43"/>
      <c r="RFM86" s="43"/>
      <c r="RFN86" s="43"/>
      <c r="RFO86" s="43"/>
      <c r="RFP86" s="43"/>
      <c r="RFQ86" s="43"/>
      <c r="RFR86" s="43"/>
      <c r="RFS86" s="43"/>
      <c r="RFT86" s="43"/>
      <c r="RFU86" s="43"/>
      <c r="RFV86" s="43"/>
      <c r="RFW86" s="43"/>
      <c r="RFX86" s="43"/>
      <c r="RFY86" s="43"/>
      <c r="RFZ86" s="43"/>
      <c r="RGA86" s="43"/>
      <c r="RGB86" s="43"/>
      <c r="RGC86" s="43"/>
      <c r="RGD86" s="43"/>
      <c r="RGE86" s="43"/>
      <c r="RGF86" s="43"/>
      <c r="RGG86" s="43"/>
      <c r="RGH86" s="43"/>
      <c r="RGI86" s="43"/>
      <c r="RGJ86" s="43"/>
      <c r="RGK86" s="43"/>
      <c r="RGL86" s="43"/>
      <c r="RGM86" s="43"/>
      <c r="RGN86" s="43"/>
      <c r="RGO86" s="43"/>
      <c r="RGP86" s="43"/>
      <c r="RGQ86" s="43"/>
      <c r="RGR86" s="43"/>
      <c r="RGS86" s="43"/>
      <c r="RGT86" s="43"/>
      <c r="RGU86" s="43"/>
      <c r="RGV86" s="43"/>
      <c r="RGW86" s="43"/>
      <c r="RGX86" s="43"/>
      <c r="RGY86" s="43"/>
      <c r="RGZ86" s="43"/>
      <c r="RHA86" s="43"/>
      <c r="RHB86" s="43"/>
      <c r="RHC86" s="43"/>
      <c r="RHD86" s="43"/>
      <c r="RHE86" s="43"/>
      <c r="RHF86" s="43"/>
      <c r="RHG86" s="43"/>
      <c r="RHH86" s="43"/>
      <c r="RHI86" s="43"/>
      <c r="RHJ86" s="43"/>
      <c r="RHK86" s="43"/>
      <c r="RHL86" s="43"/>
      <c r="RHM86" s="43"/>
      <c r="RHN86" s="43"/>
      <c r="RHO86" s="43"/>
      <c r="RHP86" s="43"/>
      <c r="RHQ86" s="43"/>
      <c r="RHR86" s="43"/>
      <c r="RHS86" s="43"/>
      <c r="RHT86" s="43"/>
      <c r="RHU86" s="43"/>
      <c r="RHV86" s="43"/>
      <c r="RHW86" s="43"/>
      <c r="RHX86" s="43"/>
      <c r="RHY86" s="43"/>
      <c r="RHZ86" s="43"/>
      <c r="RIA86" s="43"/>
      <c r="RIB86" s="43"/>
      <c r="RIC86" s="43"/>
      <c r="RID86" s="43"/>
      <c r="RIE86" s="43"/>
      <c r="RIF86" s="43"/>
      <c r="RIG86" s="43"/>
      <c r="RIH86" s="43"/>
      <c r="RII86" s="43"/>
      <c r="RIJ86" s="43"/>
      <c r="RIK86" s="43"/>
      <c r="RIL86" s="43"/>
      <c r="RIM86" s="43"/>
      <c r="RIN86" s="43"/>
      <c r="RIO86" s="43"/>
      <c r="RIP86" s="43"/>
      <c r="RIQ86" s="43"/>
      <c r="RIR86" s="43"/>
      <c r="RIS86" s="43"/>
      <c r="RIT86" s="43"/>
      <c r="RIU86" s="43"/>
      <c r="RIV86" s="43"/>
      <c r="RIW86" s="43"/>
      <c r="RIX86" s="43"/>
      <c r="RIY86" s="43"/>
      <c r="RIZ86" s="43"/>
      <c r="RJA86" s="43"/>
      <c r="RJB86" s="43"/>
      <c r="RJC86" s="43"/>
      <c r="RJD86" s="43"/>
      <c r="RJE86" s="43"/>
      <c r="RJF86" s="43"/>
      <c r="RJG86" s="43"/>
      <c r="RJH86" s="43"/>
      <c r="RJI86" s="43"/>
      <c r="RJJ86" s="43"/>
      <c r="RJK86" s="43"/>
      <c r="RJL86" s="43"/>
      <c r="RJM86" s="43"/>
      <c r="RJN86" s="43"/>
      <c r="RJO86" s="43"/>
      <c r="RJP86" s="43"/>
      <c r="RJQ86" s="43"/>
      <c r="RJR86" s="43"/>
      <c r="RJS86" s="43"/>
      <c r="RJT86" s="43"/>
      <c r="RJU86" s="43"/>
      <c r="RJV86" s="43"/>
      <c r="RJW86" s="43"/>
      <c r="RJX86" s="43"/>
      <c r="RJY86" s="43"/>
      <c r="RJZ86" s="43"/>
      <c r="RKA86" s="43"/>
      <c r="RKB86" s="43"/>
      <c r="RKC86" s="43"/>
      <c r="RKD86" s="43"/>
      <c r="RKE86" s="43"/>
      <c r="RKF86" s="43"/>
      <c r="RKG86" s="43"/>
      <c r="RKH86" s="43"/>
      <c r="RKI86" s="43"/>
      <c r="RKJ86" s="43"/>
      <c r="RKK86" s="43"/>
      <c r="RKL86" s="43"/>
      <c r="RKM86" s="43"/>
      <c r="RKN86" s="43"/>
      <c r="RKO86" s="43"/>
      <c r="RKP86" s="43"/>
      <c r="RKQ86" s="43"/>
      <c r="RKR86" s="43"/>
      <c r="RKS86" s="43"/>
      <c r="RKT86" s="43"/>
      <c r="RKU86" s="43"/>
      <c r="RKV86" s="43"/>
      <c r="RKW86" s="43"/>
      <c r="RKX86" s="43"/>
      <c r="RKY86" s="43"/>
      <c r="RKZ86" s="43"/>
      <c r="RLA86" s="43"/>
      <c r="RLB86" s="43"/>
      <c r="RLC86" s="43"/>
      <c r="RLD86" s="43"/>
      <c r="RLE86" s="43"/>
      <c r="RLF86" s="43"/>
      <c r="RLG86" s="43"/>
      <c r="RLH86" s="43"/>
      <c r="RLI86" s="43"/>
      <c r="RLJ86" s="43"/>
      <c r="RLK86" s="43"/>
      <c r="RLL86" s="43"/>
      <c r="RLM86" s="43"/>
      <c r="RLN86" s="43"/>
      <c r="RLO86" s="43"/>
      <c r="RLP86" s="43"/>
      <c r="RLQ86" s="43"/>
      <c r="RLR86" s="43"/>
      <c r="RLS86" s="43"/>
      <c r="RLT86" s="43"/>
      <c r="RLU86" s="43"/>
      <c r="RLV86" s="43"/>
      <c r="RLW86" s="43"/>
      <c r="RLX86" s="43"/>
      <c r="RLY86" s="43"/>
      <c r="RLZ86" s="43"/>
      <c r="RMA86" s="43"/>
      <c r="RMB86" s="43"/>
      <c r="RMC86" s="43"/>
      <c r="RMD86" s="43"/>
      <c r="RME86" s="43"/>
      <c r="RMF86" s="43"/>
      <c r="RMG86" s="43"/>
      <c r="RMH86" s="43"/>
      <c r="RMI86" s="43"/>
      <c r="RMJ86" s="43"/>
      <c r="RMK86" s="43"/>
      <c r="RML86" s="43"/>
      <c r="RMM86" s="43"/>
      <c r="RMN86" s="43"/>
      <c r="RMO86" s="43"/>
      <c r="RMP86" s="43"/>
      <c r="RMQ86" s="43"/>
      <c r="RMR86" s="43"/>
      <c r="RMS86" s="43"/>
      <c r="RMT86" s="43"/>
      <c r="RMU86" s="43"/>
      <c r="RMV86" s="43"/>
      <c r="RMW86" s="43"/>
      <c r="RMX86" s="43"/>
      <c r="RMY86" s="43"/>
      <c r="RMZ86" s="43"/>
      <c r="RNA86" s="43"/>
      <c r="RNB86" s="43"/>
      <c r="RNC86" s="43"/>
      <c r="RND86" s="43"/>
      <c r="RNE86" s="43"/>
      <c r="RNF86" s="43"/>
      <c r="RNG86" s="43"/>
      <c r="RNH86" s="43"/>
      <c r="RNI86" s="43"/>
      <c r="RNJ86" s="43"/>
      <c r="RNK86" s="43"/>
      <c r="RNL86" s="43"/>
      <c r="RNM86" s="43"/>
      <c r="RNN86" s="43"/>
      <c r="RNO86" s="43"/>
      <c r="RNP86" s="43"/>
      <c r="RNQ86" s="43"/>
      <c r="RNR86" s="43"/>
      <c r="RNS86" s="43"/>
      <c r="RNT86" s="43"/>
      <c r="RNU86" s="43"/>
      <c r="RNV86" s="43"/>
      <c r="RNW86" s="43"/>
      <c r="RNX86" s="43"/>
      <c r="RNY86" s="43"/>
      <c r="RNZ86" s="43"/>
      <c r="ROA86" s="43"/>
      <c r="ROB86" s="43"/>
      <c r="ROC86" s="43"/>
      <c r="ROD86" s="43"/>
      <c r="ROE86" s="43"/>
      <c r="ROF86" s="43"/>
      <c r="ROG86" s="43"/>
      <c r="ROH86" s="43"/>
      <c r="ROI86" s="43"/>
      <c r="ROJ86" s="43"/>
      <c r="ROK86" s="43"/>
      <c r="ROL86" s="43"/>
      <c r="ROM86" s="43"/>
      <c r="RON86" s="43"/>
      <c r="ROO86" s="43"/>
      <c r="ROP86" s="43"/>
      <c r="ROQ86" s="43"/>
      <c r="ROR86" s="43"/>
      <c r="ROS86" s="43"/>
      <c r="ROT86" s="43"/>
      <c r="ROU86" s="43"/>
      <c r="ROV86" s="43"/>
      <c r="ROW86" s="43"/>
      <c r="ROX86" s="43"/>
      <c r="ROY86" s="43"/>
      <c r="ROZ86" s="43"/>
      <c r="RPA86" s="43"/>
      <c r="RPB86" s="43"/>
      <c r="RPC86" s="43"/>
      <c r="RPD86" s="43"/>
      <c r="RPE86" s="43"/>
      <c r="RPF86" s="43"/>
      <c r="RPG86" s="43"/>
      <c r="TLB86" s="43"/>
      <c r="TLC86" s="43"/>
      <c r="TLD86" s="43"/>
      <c r="TLE86" s="43"/>
      <c r="TLF86" s="43"/>
      <c r="TLG86" s="43"/>
      <c r="TLH86" s="43"/>
      <c r="TLI86" s="43"/>
      <c r="TLJ86" s="43"/>
      <c r="TLK86" s="43"/>
      <c r="TLL86" s="43"/>
      <c r="TLM86" s="43"/>
      <c r="TLN86" s="43"/>
      <c r="TLO86" s="43"/>
      <c r="TLP86" s="43"/>
      <c r="TLQ86" s="43"/>
      <c r="TLR86" s="43"/>
      <c r="TLS86" s="43"/>
      <c r="TLT86" s="43"/>
      <c r="TLU86" s="43"/>
      <c r="TLV86" s="43"/>
      <c r="TLW86" s="43"/>
      <c r="TLX86" s="43"/>
      <c r="TLY86" s="43"/>
      <c r="TLZ86" s="43"/>
      <c r="TMA86" s="43"/>
      <c r="TMB86" s="43"/>
      <c r="TMC86" s="43"/>
      <c r="TMD86" s="43"/>
      <c r="TME86" s="43"/>
      <c r="TMF86" s="43"/>
      <c r="TMG86" s="43"/>
      <c r="TMH86" s="43"/>
      <c r="TMI86" s="43"/>
      <c r="TMJ86" s="43"/>
      <c r="TMK86" s="43"/>
      <c r="TML86" s="43"/>
      <c r="TMM86" s="43"/>
      <c r="TMN86" s="43"/>
      <c r="TMO86" s="43"/>
      <c r="TMP86" s="43"/>
      <c r="TMQ86" s="43"/>
      <c r="TMR86" s="43"/>
      <c r="TMS86" s="43"/>
      <c r="TMT86" s="43"/>
      <c r="TMU86" s="43"/>
      <c r="TMV86" s="43"/>
      <c r="TMW86" s="43"/>
      <c r="TMX86" s="43"/>
      <c r="TMY86" s="43"/>
      <c r="TMZ86" s="43"/>
      <c r="TNA86" s="43"/>
      <c r="TNB86" s="43"/>
      <c r="TNC86" s="43"/>
      <c r="TND86" s="43"/>
      <c r="TNE86" s="43"/>
      <c r="TNF86" s="43"/>
      <c r="TNG86" s="43"/>
      <c r="TNH86" s="43"/>
      <c r="TNI86" s="43"/>
      <c r="TNJ86" s="43"/>
      <c r="TNK86" s="43"/>
      <c r="TNL86" s="43"/>
      <c r="TNM86" s="43"/>
      <c r="TNN86" s="43"/>
      <c r="TNO86" s="43"/>
      <c r="TNP86" s="43"/>
      <c r="TNQ86" s="43"/>
      <c r="TNR86" s="43"/>
      <c r="TNS86" s="43"/>
      <c r="TNT86" s="43"/>
      <c r="TNU86" s="43"/>
      <c r="TNV86" s="43"/>
      <c r="TNW86" s="43"/>
      <c r="TNX86" s="43"/>
      <c r="TNY86" s="43"/>
      <c r="TNZ86" s="43"/>
      <c r="TOA86" s="43"/>
      <c r="TOB86" s="43"/>
      <c r="TOC86" s="43"/>
      <c r="TOD86" s="43"/>
      <c r="TOE86" s="43"/>
      <c r="TOF86" s="43"/>
      <c r="TOG86" s="43"/>
      <c r="TOH86" s="43"/>
      <c r="TOI86" s="43"/>
      <c r="TOJ86" s="43"/>
      <c r="TOK86" s="43"/>
      <c r="TOL86" s="43"/>
      <c r="TOM86" s="43"/>
      <c r="TON86" s="43"/>
      <c r="TOO86" s="43"/>
      <c r="TOP86" s="43"/>
      <c r="TOQ86" s="43"/>
      <c r="TOR86" s="43"/>
      <c r="TOS86" s="43"/>
      <c r="TOT86" s="43"/>
      <c r="TOU86" s="43"/>
      <c r="TOV86" s="43"/>
      <c r="TOW86" s="43"/>
      <c r="TOX86" s="43"/>
      <c r="TOY86" s="43"/>
      <c r="TOZ86" s="43"/>
      <c r="TPA86" s="43"/>
      <c r="TPB86" s="43"/>
      <c r="TPC86" s="43"/>
      <c r="TPD86" s="43"/>
      <c r="TPE86" s="43"/>
      <c r="TPF86" s="43"/>
      <c r="TPG86" s="43"/>
      <c r="TPH86" s="43"/>
      <c r="TPI86" s="43"/>
      <c r="TPJ86" s="43"/>
      <c r="TPK86" s="43"/>
      <c r="TPL86" s="43"/>
      <c r="TPM86" s="43"/>
      <c r="TPN86" s="43"/>
      <c r="TPO86" s="43"/>
      <c r="TPP86" s="43"/>
      <c r="TPQ86" s="43"/>
      <c r="TPR86" s="43"/>
      <c r="TPS86" s="43"/>
      <c r="TPT86" s="43"/>
      <c r="TPU86" s="43"/>
      <c r="TPV86" s="43"/>
      <c r="TPW86" s="43"/>
      <c r="TPX86" s="43"/>
      <c r="TPY86" s="43"/>
      <c r="TPZ86" s="43"/>
      <c r="TQA86" s="43"/>
      <c r="TQB86" s="43"/>
      <c r="TQC86" s="43"/>
      <c r="TQD86" s="43"/>
      <c r="TQE86" s="43"/>
      <c r="TQF86" s="43"/>
      <c r="TQG86" s="43"/>
      <c r="TQH86" s="43"/>
      <c r="TQI86" s="43"/>
      <c r="TQJ86" s="43"/>
      <c r="TQK86" s="43"/>
      <c r="TQL86" s="43"/>
      <c r="TQM86" s="43"/>
      <c r="TQN86" s="43"/>
      <c r="TQO86" s="43"/>
      <c r="TQP86" s="43"/>
      <c r="TQQ86" s="43"/>
      <c r="TQR86" s="43"/>
      <c r="TQS86" s="43"/>
      <c r="TQT86" s="43"/>
      <c r="TQU86" s="43"/>
      <c r="TQV86" s="43"/>
      <c r="TQW86" s="43"/>
      <c r="TQX86" s="43"/>
      <c r="TQY86" s="43"/>
      <c r="TQZ86" s="43"/>
      <c r="TRA86" s="43"/>
      <c r="TRB86" s="43"/>
      <c r="TRC86" s="43"/>
      <c r="TRD86" s="43"/>
      <c r="TRE86" s="43"/>
      <c r="TRF86" s="43"/>
      <c r="TRG86" s="43"/>
      <c r="TRH86" s="43"/>
      <c r="TRI86" s="43"/>
      <c r="TRJ86" s="43"/>
      <c r="TRK86" s="43"/>
      <c r="TRL86" s="43"/>
      <c r="TRM86" s="43"/>
      <c r="TRN86" s="43"/>
      <c r="TRO86" s="43"/>
      <c r="TRP86" s="43"/>
      <c r="TRQ86" s="43"/>
      <c r="TRR86" s="43"/>
      <c r="TRS86" s="43"/>
      <c r="TRT86" s="43"/>
      <c r="TRU86" s="43"/>
      <c r="TRV86" s="43"/>
      <c r="TRW86" s="43"/>
      <c r="TRX86" s="43"/>
      <c r="TRY86" s="43"/>
      <c r="TRZ86" s="43"/>
      <c r="TSA86" s="43"/>
      <c r="TSB86" s="43"/>
      <c r="TSC86" s="43"/>
      <c r="TSD86" s="43"/>
      <c r="TSE86" s="43"/>
      <c r="TSF86" s="43"/>
      <c r="TSG86" s="43"/>
      <c r="TSH86" s="43"/>
      <c r="TSI86" s="43"/>
      <c r="TSJ86" s="43"/>
      <c r="TSK86" s="43"/>
      <c r="TSL86" s="43"/>
      <c r="TSM86" s="43"/>
      <c r="TSN86" s="43"/>
      <c r="TSO86" s="43"/>
      <c r="TSP86" s="43"/>
      <c r="TSQ86" s="43"/>
      <c r="TSR86" s="43"/>
      <c r="TSS86" s="43"/>
      <c r="TST86" s="43"/>
      <c r="TSU86" s="43"/>
      <c r="TSV86" s="43"/>
      <c r="TSW86" s="43"/>
      <c r="TSX86" s="43"/>
      <c r="TSY86" s="43"/>
      <c r="TSZ86" s="43"/>
      <c r="TTA86" s="43"/>
      <c r="TTB86" s="43"/>
      <c r="TTC86" s="43"/>
      <c r="TTD86" s="43"/>
      <c r="TTE86" s="43"/>
      <c r="TTF86" s="43"/>
      <c r="TTG86" s="43"/>
      <c r="TTH86" s="43"/>
      <c r="TTI86" s="43"/>
      <c r="TTJ86" s="43"/>
      <c r="TTK86" s="43"/>
      <c r="TTL86" s="43"/>
      <c r="TTM86" s="43"/>
      <c r="TTN86" s="43"/>
      <c r="TTO86" s="43"/>
      <c r="TTP86" s="43"/>
      <c r="TTQ86" s="43"/>
      <c r="TTR86" s="43"/>
      <c r="TTS86" s="43"/>
      <c r="TTT86" s="43"/>
      <c r="TTU86" s="43"/>
      <c r="TTV86" s="43"/>
      <c r="TTW86" s="43"/>
      <c r="TTX86" s="43"/>
      <c r="TTY86" s="43"/>
      <c r="TTZ86" s="43"/>
      <c r="TUA86" s="43"/>
      <c r="TUB86" s="43"/>
      <c r="TUC86" s="43"/>
      <c r="TUD86" s="43"/>
      <c r="TUE86" s="43"/>
      <c r="TUF86" s="43"/>
      <c r="TUG86" s="43"/>
      <c r="TUH86" s="43"/>
      <c r="TUI86" s="43"/>
      <c r="TUJ86" s="43"/>
      <c r="TUK86" s="43"/>
      <c r="TUL86" s="43"/>
      <c r="TUM86" s="43"/>
      <c r="TUN86" s="43"/>
      <c r="TUO86" s="43"/>
      <c r="TUP86" s="43"/>
      <c r="TUQ86" s="43"/>
      <c r="TUR86" s="43"/>
      <c r="TUS86" s="43"/>
      <c r="TUT86" s="43"/>
      <c r="TUU86" s="43"/>
      <c r="TUV86" s="43"/>
      <c r="TUW86" s="43"/>
      <c r="TUX86" s="43"/>
      <c r="TUY86" s="43"/>
      <c r="TUZ86" s="43"/>
      <c r="TVA86" s="43"/>
      <c r="TVB86" s="43"/>
      <c r="TVC86" s="43"/>
      <c r="TVD86" s="43"/>
      <c r="TVE86" s="43"/>
      <c r="TVF86" s="43"/>
      <c r="TVG86" s="43"/>
      <c r="TVH86" s="43"/>
      <c r="TVI86" s="43"/>
      <c r="TVJ86" s="43"/>
      <c r="TVK86" s="43"/>
      <c r="TVL86" s="43"/>
      <c r="TVM86" s="43"/>
      <c r="TVN86" s="43"/>
      <c r="TVO86" s="43"/>
      <c r="TVP86" s="43"/>
      <c r="TVQ86" s="43"/>
      <c r="TVR86" s="43"/>
      <c r="TVS86" s="43"/>
      <c r="TVT86" s="43"/>
      <c r="TVU86" s="43"/>
      <c r="TVV86" s="43"/>
      <c r="TVW86" s="43"/>
      <c r="TVX86" s="43"/>
      <c r="TVY86" s="43"/>
      <c r="TVZ86" s="43"/>
      <c r="TWA86" s="43"/>
      <c r="TWB86" s="43"/>
      <c r="TWC86" s="43"/>
      <c r="TWD86" s="43"/>
      <c r="TWE86" s="43"/>
      <c r="TWF86" s="43"/>
      <c r="TWG86" s="43"/>
      <c r="TWH86" s="43"/>
      <c r="TWI86" s="43"/>
      <c r="TWJ86" s="43"/>
      <c r="TWK86" s="43"/>
      <c r="TWL86" s="43"/>
      <c r="TWM86" s="43"/>
      <c r="TWN86" s="43"/>
      <c r="TWO86" s="43"/>
      <c r="TWP86" s="43"/>
      <c r="TWQ86" s="43"/>
      <c r="TWR86" s="43"/>
      <c r="TWS86" s="43"/>
      <c r="TWT86" s="43"/>
      <c r="TWU86" s="43"/>
      <c r="TWV86" s="43"/>
      <c r="TWW86" s="43"/>
      <c r="TWX86" s="43"/>
      <c r="TWY86" s="43"/>
      <c r="TWZ86" s="43"/>
      <c r="TXA86" s="43"/>
      <c r="TXB86" s="43"/>
      <c r="TXC86" s="43"/>
      <c r="TXD86" s="43"/>
      <c r="TXE86" s="43"/>
      <c r="TXF86" s="43"/>
      <c r="TXG86" s="43"/>
      <c r="TXH86" s="43"/>
      <c r="TXI86" s="43"/>
      <c r="TXJ86" s="43"/>
      <c r="TXK86" s="43"/>
      <c r="TXL86" s="43"/>
      <c r="TXM86" s="43"/>
      <c r="TXN86" s="43"/>
      <c r="TXO86" s="43"/>
      <c r="TXP86" s="43"/>
      <c r="TXQ86" s="43"/>
      <c r="TXR86" s="43"/>
      <c r="TXS86" s="43"/>
      <c r="TXT86" s="43"/>
      <c r="TXU86" s="43"/>
      <c r="TXV86" s="43"/>
      <c r="TXW86" s="43"/>
      <c r="TXX86" s="43"/>
      <c r="TXY86" s="43"/>
      <c r="TXZ86" s="43"/>
      <c r="TYA86" s="43"/>
      <c r="TYB86" s="43"/>
      <c r="TYC86" s="43"/>
      <c r="TYD86" s="43"/>
      <c r="TYE86" s="43"/>
      <c r="TYF86" s="43"/>
      <c r="TYG86" s="43"/>
      <c r="TYH86" s="43"/>
      <c r="TYI86" s="43"/>
      <c r="TYJ86" s="43"/>
      <c r="TYK86" s="43"/>
      <c r="TYL86" s="43"/>
      <c r="TYM86" s="43"/>
      <c r="TYN86" s="43"/>
      <c r="TYO86" s="43"/>
      <c r="TYP86" s="43"/>
      <c r="TYQ86" s="43"/>
      <c r="TYR86" s="43"/>
      <c r="TYS86" s="43"/>
      <c r="TYT86" s="43"/>
      <c r="TYU86" s="43"/>
      <c r="TYV86" s="43"/>
      <c r="TYW86" s="43"/>
      <c r="TYX86" s="43"/>
      <c r="TYY86" s="43"/>
      <c r="TYZ86" s="43"/>
      <c r="TZA86" s="43"/>
      <c r="TZB86" s="43"/>
      <c r="TZC86" s="43"/>
      <c r="TZD86" s="43"/>
      <c r="TZE86" s="43"/>
      <c r="TZF86" s="43"/>
      <c r="TZG86" s="43"/>
      <c r="TZH86" s="43"/>
      <c r="TZI86" s="43"/>
      <c r="TZJ86" s="43"/>
      <c r="TZK86" s="43"/>
      <c r="TZL86" s="43"/>
      <c r="TZM86" s="43"/>
      <c r="TZN86" s="43"/>
      <c r="TZO86" s="43"/>
      <c r="TZP86" s="43"/>
      <c r="TZQ86" s="43"/>
      <c r="TZR86" s="43"/>
      <c r="TZS86" s="43"/>
      <c r="TZT86" s="43"/>
      <c r="TZU86" s="43"/>
      <c r="TZV86" s="43"/>
      <c r="TZW86" s="43"/>
      <c r="TZX86" s="43"/>
      <c r="TZY86" s="43"/>
      <c r="TZZ86" s="43"/>
      <c r="UAA86" s="43"/>
      <c r="UAB86" s="43"/>
      <c r="UAC86" s="43"/>
      <c r="UAD86" s="43"/>
      <c r="UAE86" s="43"/>
      <c r="UAF86" s="43"/>
      <c r="UAG86" s="43"/>
      <c r="UAH86" s="43"/>
      <c r="UAI86" s="43"/>
      <c r="UAJ86" s="43"/>
      <c r="UAK86" s="43"/>
      <c r="UAL86" s="43"/>
      <c r="UAM86" s="43"/>
      <c r="UAN86" s="43"/>
      <c r="UAO86" s="43"/>
      <c r="UAP86" s="43"/>
      <c r="UAQ86" s="43"/>
      <c r="UAR86" s="43"/>
      <c r="UAS86" s="43"/>
      <c r="UAT86" s="43"/>
      <c r="UAU86" s="43"/>
      <c r="UAV86" s="43"/>
      <c r="UAW86" s="43"/>
      <c r="UAX86" s="43"/>
      <c r="UAY86" s="43"/>
      <c r="UAZ86" s="43"/>
      <c r="UBA86" s="43"/>
      <c r="UBB86" s="43"/>
      <c r="UBC86" s="43"/>
      <c r="UBD86" s="43"/>
      <c r="UBE86" s="43"/>
      <c r="UBF86" s="43"/>
      <c r="UBG86" s="43"/>
      <c r="UBH86" s="43"/>
      <c r="UBI86" s="43"/>
      <c r="UBJ86" s="43"/>
      <c r="UBK86" s="43"/>
      <c r="UBL86" s="43"/>
      <c r="UBM86" s="43"/>
      <c r="UBN86" s="43"/>
      <c r="UBO86" s="43"/>
      <c r="UBP86" s="43"/>
      <c r="UBQ86" s="43"/>
      <c r="UBR86" s="43"/>
      <c r="UBS86" s="43"/>
      <c r="UBT86" s="43"/>
      <c r="UBU86" s="43"/>
      <c r="UBV86" s="43"/>
      <c r="UBW86" s="43"/>
      <c r="UBX86" s="43"/>
      <c r="UBY86" s="43"/>
      <c r="UBZ86" s="43"/>
      <c r="UCA86" s="43"/>
      <c r="UCB86" s="43"/>
      <c r="UCC86" s="43"/>
      <c r="UCD86" s="43"/>
      <c r="UCE86" s="43"/>
      <c r="UCF86" s="43"/>
      <c r="UCG86" s="43"/>
      <c r="UCH86" s="43"/>
      <c r="UCI86" s="43"/>
      <c r="UCJ86" s="43"/>
      <c r="UCK86" s="43"/>
      <c r="UCL86" s="43"/>
      <c r="UCM86" s="43"/>
      <c r="UCN86" s="43"/>
      <c r="UCO86" s="43"/>
      <c r="UCP86" s="43"/>
      <c r="UCQ86" s="43"/>
      <c r="UCR86" s="43"/>
      <c r="UCS86" s="43"/>
      <c r="UCT86" s="43"/>
      <c r="UCU86" s="43"/>
      <c r="UCV86" s="43"/>
      <c r="UCW86" s="43"/>
      <c r="UCX86" s="43"/>
      <c r="UCY86" s="43"/>
      <c r="UCZ86" s="43"/>
      <c r="UDA86" s="43"/>
      <c r="UDB86" s="43"/>
      <c r="UDC86" s="43"/>
      <c r="UDD86" s="43"/>
      <c r="UDE86" s="43"/>
      <c r="UDF86" s="43"/>
      <c r="UDG86" s="43"/>
      <c r="UDH86" s="43"/>
      <c r="UDI86" s="43"/>
      <c r="UDJ86" s="43"/>
      <c r="UDK86" s="43"/>
      <c r="UDL86" s="43"/>
      <c r="UDM86" s="43"/>
      <c r="UDN86" s="43"/>
      <c r="UDO86" s="43"/>
      <c r="UDP86" s="43"/>
      <c r="UDQ86" s="43"/>
      <c r="UDR86" s="43"/>
      <c r="UDS86" s="43"/>
      <c r="UDT86" s="43"/>
      <c r="UDU86" s="43"/>
      <c r="UDV86" s="43"/>
      <c r="UDW86" s="43"/>
      <c r="UDX86" s="43"/>
      <c r="UDY86" s="43"/>
      <c r="UDZ86" s="43"/>
      <c r="UEA86" s="43"/>
      <c r="UEB86" s="43"/>
      <c r="UEC86" s="43"/>
      <c r="UED86" s="43"/>
      <c r="UEE86" s="43"/>
      <c r="UEF86" s="43"/>
      <c r="UEG86" s="43"/>
      <c r="UEH86" s="43"/>
      <c r="UEI86" s="43"/>
      <c r="UEJ86" s="43"/>
      <c r="UEK86" s="43"/>
      <c r="UEL86" s="43"/>
      <c r="UEM86" s="43"/>
      <c r="UEN86" s="43"/>
      <c r="UEO86" s="43"/>
      <c r="UEP86" s="43"/>
      <c r="UEQ86" s="43"/>
      <c r="UER86" s="43"/>
      <c r="UES86" s="43"/>
      <c r="UET86" s="43"/>
      <c r="UEU86" s="43"/>
      <c r="UEV86" s="43"/>
      <c r="UEW86" s="43"/>
      <c r="UEX86" s="43"/>
      <c r="UEY86" s="43"/>
      <c r="UEZ86" s="43"/>
      <c r="UFA86" s="43"/>
      <c r="UFB86" s="43"/>
      <c r="UFC86" s="43"/>
      <c r="UFD86" s="43"/>
      <c r="UFE86" s="43"/>
      <c r="UFF86" s="43"/>
      <c r="UFG86" s="43"/>
      <c r="UFH86" s="43"/>
      <c r="UFI86" s="43"/>
      <c r="UFJ86" s="43"/>
      <c r="UFK86" s="43"/>
      <c r="UFL86" s="43"/>
      <c r="UFM86" s="43"/>
      <c r="UFN86" s="43"/>
      <c r="UFO86" s="43"/>
      <c r="UFP86" s="43"/>
      <c r="UFQ86" s="43"/>
      <c r="UFR86" s="43"/>
      <c r="UFS86" s="43"/>
      <c r="UFT86" s="43"/>
      <c r="UFU86" s="43"/>
      <c r="UFV86" s="43"/>
      <c r="UFW86" s="43"/>
      <c r="UFX86" s="43"/>
      <c r="UFY86" s="43"/>
      <c r="UFZ86" s="43"/>
      <c r="UGA86" s="43"/>
      <c r="UGB86" s="43"/>
      <c r="UGC86" s="43"/>
      <c r="UGD86" s="43"/>
      <c r="UGE86" s="43"/>
      <c r="UGF86" s="43"/>
      <c r="UGG86" s="43"/>
      <c r="UGH86" s="43"/>
      <c r="UGI86" s="43"/>
      <c r="UGJ86" s="43"/>
      <c r="UGK86" s="43"/>
      <c r="UGL86" s="43"/>
      <c r="UGM86" s="43"/>
      <c r="UGN86" s="43"/>
      <c r="UGO86" s="43"/>
      <c r="UGP86" s="43"/>
      <c r="UGQ86" s="43"/>
      <c r="UGR86" s="43"/>
      <c r="UGS86" s="43"/>
      <c r="UGT86" s="43"/>
      <c r="UGU86" s="43"/>
      <c r="UGV86" s="43"/>
      <c r="UGW86" s="43"/>
      <c r="UGX86" s="43"/>
      <c r="UGY86" s="43"/>
      <c r="UGZ86" s="43"/>
      <c r="UHA86" s="43"/>
      <c r="UHB86" s="43"/>
      <c r="UHC86" s="43"/>
      <c r="UHD86" s="43"/>
      <c r="UHE86" s="43"/>
      <c r="UHF86" s="43"/>
      <c r="UHG86" s="43"/>
      <c r="UHH86" s="43"/>
      <c r="UHI86" s="43"/>
      <c r="UHJ86" s="43"/>
      <c r="UHK86" s="43"/>
      <c r="UHL86" s="43"/>
      <c r="UHM86" s="43"/>
      <c r="UHN86" s="43"/>
      <c r="UHO86" s="43"/>
      <c r="UHP86" s="43"/>
      <c r="UHQ86" s="43"/>
      <c r="UHR86" s="43"/>
      <c r="UHS86" s="43"/>
      <c r="UHT86" s="43"/>
      <c r="UHU86" s="43"/>
      <c r="UHV86" s="43"/>
      <c r="UHW86" s="43"/>
      <c r="UHX86" s="43"/>
      <c r="UHY86" s="43"/>
      <c r="UHZ86" s="43"/>
      <c r="UIA86" s="43"/>
      <c r="UIB86" s="43"/>
      <c r="UIC86" s="43"/>
      <c r="UID86" s="43"/>
      <c r="UIE86" s="43"/>
      <c r="UIF86" s="43"/>
      <c r="UIG86" s="43"/>
      <c r="UIH86" s="43"/>
      <c r="UII86" s="43"/>
      <c r="UIJ86" s="43"/>
      <c r="UIK86" s="43"/>
      <c r="UIL86" s="43"/>
      <c r="UIM86" s="43"/>
      <c r="UIN86" s="43"/>
      <c r="UIO86" s="43"/>
      <c r="UIP86" s="43"/>
      <c r="UIQ86" s="43"/>
      <c r="UIR86" s="43"/>
      <c r="UIS86" s="43"/>
      <c r="UIT86" s="43"/>
      <c r="UIU86" s="43"/>
      <c r="UIV86" s="43"/>
      <c r="UIW86" s="43"/>
      <c r="UIX86" s="43"/>
      <c r="UIY86" s="43"/>
      <c r="UIZ86" s="43"/>
      <c r="UJA86" s="43"/>
      <c r="UJB86" s="43"/>
      <c r="UJC86" s="43"/>
      <c r="UJD86" s="43"/>
      <c r="UJE86" s="43"/>
      <c r="UJF86" s="43"/>
      <c r="UJG86" s="43"/>
      <c r="UJH86" s="43"/>
      <c r="UJI86" s="43"/>
      <c r="UJJ86" s="43"/>
      <c r="UJK86" s="43"/>
      <c r="UJL86" s="43"/>
      <c r="UJM86" s="43"/>
      <c r="UJN86" s="43"/>
      <c r="UJO86" s="43"/>
      <c r="UJP86" s="43"/>
      <c r="UJQ86" s="43"/>
      <c r="UJR86" s="43"/>
      <c r="UJS86" s="43"/>
      <c r="UJT86" s="43"/>
      <c r="UJU86" s="43"/>
      <c r="UJV86" s="43"/>
      <c r="UJW86" s="43"/>
      <c r="UJX86" s="43"/>
      <c r="UJY86" s="43"/>
      <c r="UJZ86" s="43"/>
      <c r="UKA86" s="43"/>
      <c r="UKB86" s="43"/>
      <c r="UKC86" s="43"/>
      <c r="UKD86" s="43"/>
      <c r="UKE86" s="43"/>
      <c r="UKF86" s="43"/>
      <c r="UKG86" s="43"/>
      <c r="UKH86" s="43"/>
      <c r="UKI86" s="43"/>
      <c r="UKJ86" s="43"/>
      <c r="UKK86" s="43"/>
      <c r="UKL86" s="43"/>
      <c r="UKM86" s="43"/>
      <c r="UKN86" s="43"/>
      <c r="UKO86" s="43"/>
      <c r="UKP86" s="43"/>
      <c r="UKQ86" s="43"/>
      <c r="UKR86" s="43"/>
      <c r="UKS86" s="43"/>
      <c r="UKT86" s="43"/>
      <c r="UKU86" s="43"/>
      <c r="UKV86" s="43"/>
      <c r="UKW86" s="43"/>
      <c r="UKX86" s="43"/>
      <c r="UKY86" s="43"/>
      <c r="UKZ86" s="43"/>
      <c r="ULA86" s="43"/>
      <c r="ULB86" s="43"/>
      <c r="ULC86" s="43"/>
      <c r="ULD86" s="43"/>
      <c r="ULE86" s="43"/>
      <c r="ULF86" s="43"/>
      <c r="ULG86" s="43"/>
      <c r="ULH86" s="43"/>
      <c r="ULI86" s="43"/>
      <c r="ULJ86" s="43"/>
      <c r="ULK86" s="43"/>
      <c r="ULL86" s="43"/>
      <c r="ULM86" s="43"/>
      <c r="ULN86" s="43"/>
      <c r="ULO86" s="43"/>
      <c r="ULP86" s="43"/>
      <c r="ULQ86" s="43"/>
      <c r="ULR86" s="43"/>
      <c r="ULS86" s="43"/>
      <c r="ULT86" s="43"/>
      <c r="ULU86" s="43"/>
      <c r="ULV86" s="43"/>
      <c r="ULW86" s="43"/>
      <c r="ULX86" s="43"/>
      <c r="ULY86" s="43"/>
      <c r="ULZ86" s="43"/>
      <c r="UMA86" s="43"/>
      <c r="UMB86" s="43"/>
      <c r="UMC86" s="43"/>
      <c r="UMD86" s="43"/>
      <c r="UME86" s="43"/>
      <c r="UMF86" s="43"/>
      <c r="UMG86" s="43"/>
      <c r="UMH86" s="43"/>
      <c r="UMI86" s="43"/>
      <c r="UMJ86" s="43"/>
      <c r="UMK86" s="43"/>
      <c r="UML86" s="43"/>
      <c r="UMM86" s="43"/>
      <c r="UMN86" s="43"/>
      <c r="UMO86" s="43"/>
      <c r="UMP86" s="43"/>
      <c r="UMQ86" s="43"/>
      <c r="UMR86" s="43"/>
      <c r="UMS86" s="43"/>
      <c r="UMT86" s="43"/>
      <c r="UMU86" s="43"/>
      <c r="UMV86" s="43"/>
      <c r="UMW86" s="43"/>
      <c r="UMX86" s="43"/>
      <c r="UMY86" s="43"/>
      <c r="UMZ86" s="43"/>
      <c r="UNA86" s="43"/>
      <c r="UNB86" s="43"/>
      <c r="UNC86" s="43"/>
      <c r="UND86" s="43"/>
      <c r="UNE86" s="43"/>
      <c r="UNF86" s="43"/>
      <c r="UNG86" s="43"/>
      <c r="UNH86" s="43"/>
      <c r="UNI86" s="43"/>
      <c r="UNJ86" s="43"/>
      <c r="UNK86" s="43"/>
      <c r="UNL86" s="43"/>
      <c r="UNM86" s="43"/>
      <c r="UNN86" s="43"/>
      <c r="UNO86" s="43"/>
      <c r="UNP86" s="43"/>
      <c r="UNQ86" s="43"/>
      <c r="UNR86" s="43"/>
      <c r="UNS86" s="43"/>
      <c r="UNT86" s="43"/>
      <c r="UNU86" s="43"/>
      <c r="UNV86" s="43"/>
      <c r="UNW86" s="43"/>
      <c r="UNX86" s="43"/>
      <c r="UNY86" s="43"/>
      <c r="UNZ86" s="43"/>
      <c r="UOA86" s="43"/>
      <c r="UOB86" s="43"/>
      <c r="UOC86" s="43"/>
      <c r="UOD86" s="43"/>
      <c r="UOE86" s="43"/>
      <c r="UOF86" s="43"/>
      <c r="UOG86" s="43"/>
      <c r="UOH86" s="43"/>
      <c r="UOI86" s="43"/>
      <c r="UOJ86" s="43"/>
      <c r="UOK86" s="43"/>
      <c r="UOL86" s="43"/>
      <c r="UOM86" s="43"/>
      <c r="UON86" s="43"/>
      <c r="UOO86" s="43"/>
      <c r="UOP86" s="43"/>
      <c r="UOQ86" s="43"/>
      <c r="UOR86" s="43"/>
      <c r="UOS86" s="43"/>
      <c r="UOT86" s="43"/>
      <c r="UOU86" s="43"/>
      <c r="UOV86" s="43"/>
      <c r="UOW86" s="43"/>
      <c r="UOX86" s="43"/>
      <c r="UOY86" s="43"/>
      <c r="UOZ86" s="43"/>
      <c r="UPA86" s="43"/>
      <c r="UPB86" s="43"/>
      <c r="UPC86" s="43"/>
      <c r="UPD86" s="43"/>
      <c r="UPE86" s="43"/>
      <c r="UPF86" s="43"/>
      <c r="UPG86" s="43"/>
      <c r="UPH86" s="43"/>
      <c r="UPI86" s="43"/>
      <c r="UPJ86" s="43"/>
      <c r="UPK86" s="43"/>
      <c r="UPL86" s="43"/>
      <c r="UPM86" s="43"/>
      <c r="UPN86" s="43"/>
      <c r="UPO86" s="43"/>
      <c r="UPP86" s="43"/>
      <c r="UPQ86" s="43"/>
      <c r="UPR86" s="43"/>
      <c r="UPS86" s="43"/>
      <c r="UPT86" s="43"/>
      <c r="UPU86" s="43"/>
      <c r="UPV86" s="43"/>
      <c r="UPW86" s="43"/>
      <c r="UPX86" s="43"/>
      <c r="UPY86" s="43"/>
      <c r="UPZ86" s="43"/>
      <c r="UQA86" s="43"/>
      <c r="UQB86" s="43"/>
      <c r="UQC86" s="43"/>
      <c r="UQD86" s="43"/>
      <c r="UQE86" s="43"/>
      <c r="UQF86" s="43"/>
      <c r="UQG86" s="43"/>
      <c r="UQH86" s="43"/>
      <c r="UQI86" s="43"/>
      <c r="UQJ86" s="43"/>
      <c r="UQK86" s="43"/>
      <c r="UQL86" s="43"/>
      <c r="UQM86" s="43"/>
      <c r="UQN86" s="43"/>
      <c r="UQO86" s="43"/>
      <c r="UQP86" s="43"/>
      <c r="UQQ86" s="43"/>
      <c r="UQR86" s="43"/>
      <c r="UQS86" s="43"/>
      <c r="UQT86" s="43"/>
      <c r="UQU86" s="43"/>
      <c r="UQV86" s="43"/>
      <c r="UQW86" s="43"/>
      <c r="UQX86" s="43"/>
      <c r="UQY86" s="43"/>
      <c r="UQZ86" s="43"/>
      <c r="URA86" s="43"/>
      <c r="URB86" s="43"/>
      <c r="URC86" s="43"/>
      <c r="URD86" s="43"/>
      <c r="URE86" s="43"/>
      <c r="URF86" s="43"/>
      <c r="URG86" s="43"/>
      <c r="URH86" s="43"/>
      <c r="URI86" s="43"/>
      <c r="URJ86" s="43"/>
      <c r="URK86" s="43"/>
      <c r="URL86" s="43"/>
      <c r="URM86" s="43"/>
      <c r="URN86" s="43"/>
      <c r="URO86" s="43"/>
      <c r="URP86" s="43"/>
      <c r="URQ86" s="43"/>
      <c r="URR86" s="43"/>
      <c r="URS86" s="43"/>
      <c r="URT86" s="43"/>
      <c r="URU86" s="43"/>
      <c r="URV86" s="43"/>
      <c r="URW86" s="43"/>
      <c r="URX86" s="43"/>
      <c r="URY86" s="43"/>
      <c r="URZ86" s="43"/>
      <c r="USA86" s="43"/>
      <c r="USB86" s="43"/>
      <c r="USC86" s="43"/>
      <c r="USD86" s="43"/>
      <c r="USE86" s="43"/>
      <c r="USF86" s="43"/>
      <c r="USG86" s="43"/>
      <c r="USH86" s="43"/>
      <c r="USI86" s="43"/>
      <c r="USJ86" s="43"/>
      <c r="USK86" s="43"/>
      <c r="USL86" s="43"/>
      <c r="USM86" s="43"/>
      <c r="USN86" s="43"/>
      <c r="USO86" s="43"/>
      <c r="USP86" s="43"/>
      <c r="USQ86" s="43"/>
      <c r="USR86" s="43"/>
      <c r="USS86" s="43"/>
    </row>
    <row r="87" spans="1:15277" s="48" customFormat="1" ht="102" customHeight="1" outlineLevel="1" x14ac:dyDescent="0.25">
      <c r="A87" s="18" t="s">
        <v>132</v>
      </c>
      <c r="B87" s="56" t="s">
        <v>209</v>
      </c>
      <c r="C87" s="24">
        <f t="shared" si="14"/>
        <v>0</v>
      </c>
      <c r="D87" s="37">
        <f t="shared" ref="D87:D93" si="16">G87+J87+M87+P87</f>
        <v>146613.1</v>
      </c>
      <c r="E87" s="38">
        <f t="shared" si="13"/>
        <v>140597.1</v>
      </c>
      <c r="F87" s="44"/>
      <c r="G87" s="37"/>
      <c r="H87" s="37"/>
      <c r="I87" s="45"/>
      <c r="J87" s="24">
        <v>146613.1</v>
      </c>
      <c r="K87" s="24">
        <v>140597.1</v>
      </c>
      <c r="L87" s="41"/>
      <c r="M87" s="24"/>
      <c r="N87" s="41"/>
      <c r="O87" s="41"/>
      <c r="P87" s="24"/>
      <c r="Q87" s="24"/>
      <c r="R87" s="46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7"/>
    </row>
    <row r="88" spans="1:15277" s="42" customFormat="1" ht="69" outlineLevel="1" x14ac:dyDescent="0.25">
      <c r="A88" s="18">
        <v>75</v>
      </c>
      <c r="B88" s="56" t="s">
        <v>210</v>
      </c>
      <c r="C88" s="24">
        <f t="shared" si="14"/>
        <v>0</v>
      </c>
      <c r="D88" s="37">
        <f t="shared" si="16"/>
        <v>23502.6</v>
      </c>
      <c r="E88" s="38">
        <f t="shared" si="13"/>
        <v>0</v>
      </c>
      <c r="F88" s="44">
        <f>+F99</f>
        <v>0</v>
      </c>
      <c r="G88" s="37">
        <f>+G99</f>
        <v>0</v>
      </c>
      <c r="H88" s="37">
        <f>+H99</f>
        <v>0</v>
      </c>
      <c r="I88" s="45"/>
      <c r="J88" s="24">
        <v>23502.6</v>
      </c>
      <c r="K88" s="24">
        <v>0</v>
      </c>
      <c r="L88" s="49">
        <f>+L99</f>
        <v>0</v>
      </c>
      <c r="M88" s="49"/>
      <c r="N88" s="49">
        <f t="shared" ref="N88" si="17">+N99</f>
        <v>0</v>
      </c>
      <c r="O88" s="49">
        <f>+O99</f>
        <v>0</v>
      </c>
      <c r="P88" s="49">
        <f>+P99</f>
        <v>0</v>
      </c>
      <c r="Q88" s="41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</row>
    <row r="89" spans="1:15277" s="42" customFormat="1" ht="69" outlineLevel="1" x14ac:dyDescent="0.25">
      <c r="A89" s="18" t="s">
        <v>133</v>
      </c>
      <c r="B89" s="56" t="s">
        <v>134</v>
      </c>
      <c r="C89" s="24">
        <f t="shared" si="14"/>
        <v>0</v>
      </c>
      <c r="D89" s="37">
        <f t="shared" si="16"/>
        <v>165112.5</v>
      </c>
      <c r="E89" s="38">
        <f t="shared" si="13"/>
        <v>16946.400000000001</v>
      </c>
      <c r="F89" s="44"/>
      <c r="G89" s="37"/>
      <c r="H89" s="37"/>
      <c r="I89" s="45"/>
      <c r="J89" s="38">
        <v>110075</v>
      </c>
      <c r="K89" s="38">
        <v>0</v>
      </c>
      <c r="L89" s="49"/>
      <c r="M89" s="38">
        <v>55037.5</v>
      </c>
      <c r="N89" s="38">
        <v>16946.400000000001</v>
      </c>
      <c r="O89" s="49"/>
      <c r="P89" s="49"/>
      <c r="Q89" s="41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3"/>
      <c r="JD89" s="43"/>
      <c r="JE89" s="43"/>
    </row>
    <row r="90" spans="1:15277" s="42" customFormat="1" ht="69" outlineLevel="1" x14ac:dyDescent="0.25">
      <c r="A90" s="18">
        <v>77</v>
      </c>
      <c r="B90" s="56" t="s">
        <v>135</v>
      </c>
      <c r="C90" s="24">
        <f t="shared" si="14"/>
        <v>0</v>
      </c>
      <c r="D90" s="37">
        <f t="shared" si="16"/>
        <v>129723.8</v>
      </c>
      <c r="E90" s="38">
        <f t="shared" si="13"/>
        <v>0</v>
      </c>
      <c r="F90" s="48"/>
      <c r="G90" s="48"/>
      <c r="H90" s="48"/>
      <c r="I90" s="48"/>
      <c r="J90" s="24">
        <v>86482.5</v>
      </c>
      <c r="K90" s="24">
        <v>0</v>
      </c>
      <c r="L90" s="48"/>
      <c r="M90" s="38">
        <v>43241.3</v>
      </c>
      <c r="N90" s="48"/>
      <c r="O90" s="48"/>
      <c r="P90" s="48"/>
      <c r="Q90" s="48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  <c r="IX90" s="43"/>
      <c r="IY90" s="43"/>
      <c r="IZ90" s="43"/>
      <c r="JA90" s="43"/>
      <c r="JB90" s="43"/>
      <c r="JC90" s="43"/>
      <c r="JD90" s="43"/>
      <c r="JE90" s="43"/>
      <c r="JF90" s="47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48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LT90" s="48"/>
      <c r="LU90" s="48"/>
      <c r="LV90" s="48"/>
      <c r="LW90" s="48"/>
      <c r="LX90" s="48"/>
      <c r="LY90" s="48"/>
      <c r="LZ90" s="48"/>
      <c r="MA90" s="48"/>
      <c r="MB90" s="48"/>
      <c r="MC90" s="48"/>
      <c r="MD90" s="48"/>
      <c r="ME90" s="48"/>
      <c r="MF90" s="48"/>
      <c r="MG90" s="48"/>
      <c r="MH90" s="48"/>
      <c r="MI90" s="48"/>
      <c r="MJ90" s="48"/>
      <c r="MK90" s="48"/>
      <c r="ML90" s="48"/>
      <c r="MM90" s="48"/>
      <c r="MN90" s="48"/>
      <c r="MO90" s="48"/>
      <c r="MP90" s="48"/>
      <c r="MQ90" s="48"/>
      <c r="MR90" s="48"/>
      <c r="MS90" s="48"/>
      <c r="MT90" s="48"/>
      <c r="MU90" s="48"/>
      <c r="MV90" s="48"/>
      <c r="MW90" s="48"/>
      <c r="MX90" s="48"/>
      <c r="MY90" s="48"/>
      <c r="MZ90" s="48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8"/>
      <c r="NO90" s="48"/>
      <c r="NP90" s="48"/>
      <c r="NQ90" s="48"/>
      <c r="NR90" s="48"/>
      <c r="NS90" s="48"/>
      <c r="NT90" s="48"/>
      <c r="NU90" s="48"/>
      <c r="NV90" s="48"/>
      <c r="NW90" s="48"/>
      <c r="NX90" s="48"/>
      <c r="NY90" s="48"/>
      <c r="NZ90" s="48"/>
      <c r="OA90" s="48"/>
      <c r="OB90" s="48"/>
      <c r="OC90" s="48"/>
      <c r="OD90" s="48"/>
      <c r="OE90" s="48"/>
      <c r="OF90" s="48"/>
      <c r="OG90" s="48"/>
      <c r="OH90" s="48"/>
      <c r="OI90" s="48"/>
      <c r="OJ90" s="48"/>
      <c r="OK90" s="48"/>
      <c r="OL90" s="48"/>
      <c r="OM90" s="48"/>
      <c r="ON90" s="48"/>
      <c r="OO90" s="48"/>
      <c r="OP90" s="48"/>
      <c r="OQ90" s="48"/>
      <c r="OR90" s="48"/>
      <c r="OS90" s="48"/>
      <c r="OT90" s="48"/>
      <c r="OU90" s="48"/>
      <c r="OV90" s="48"/>
      <c r="OW90" s="48"/>
      <c r="OX90" s="48"/>
      <c r="OY90" s="48"/>
      <c r="OZ90" s="48"/>
      <c r="PA90" s="48"/>
      <c r="PB90" s="48"/>
      <c r="PC90" s="48"/>
      <c r="PD90" s="48"/>
      <c r="PE90" s="48"/>
      <c r="PF90" s="48"/>
      <c r="PG90" s="48"/>
      <c r="PH90" s="48"/>
      <c r="PI90" s="48"/>
      <c r="PJ90" s="48"/>
      <c r="PK90" s="48"/>
      <c r="PL90" s="48"/>
      <c r="PM90" s="48"/>
      <c r="PN90" s="48"/>
      <c r="PO90" s="48"/>
      <c r="PP90" s="48"/>
      <c r="PQ90" s="48"/>
      <c r="PR90" s="48"/>
      <c r="PS90" s="48"/>
      <c r="PT90" s="48"/>
      <c r="PU90" s="48"/>
      <c r="PV90" s="48"/>
      <c r="PW90" s="48"/>
      <c r="PX90" s="48"/>
      <c r="PY90" s="48"/>
      <c r="PZ90" s="48"/>
      <c r="QA90" s="48"/>
      <c r="QB90" s="48"/>
      <c r="QC90" s="48"/>
      <c r="QD90" s="48"/>
      <c r="QE90" s="48"/>
      <c r="QF90" s="48"/>
      <c r="QG90" s="48"/>
      <c r="QH90" s="48"/>
      <c r="QI90" s="48"/>
      <c r="QJ90" s="48"/>
      <c r="QK90" s="48"/>
      <c r="QL90" s="48"/>
      <c r="QM90" s="48"/>
      <c r="QN90" s="48"/>
      <c r="QO90" s="48"/>
      <c r="QP90" s="48"/>
      <c r="QQ90" s="48"/>
      <c r="QR90" s="48"/>
      <c r="QS90" s="48"/>
      <c r="QT90" s="48"/>
      <c r="QU90" s="48"/>
      <c r="QV90" s="48"/>
      <c r="QW90" s="48"/>
      <c r="QX90" s="48"/>
      <c r="QY90" s="48"/>
      <c r="QZ90" s="48"/>
      <c r="RA90" s="48"/>
      <c r="RB90" s="48"/>
      <c r="RC90" s="48"/>
      <c r="RD90" s="48"/>
      <c r="RE90" s="48"/>
      <c r="RF90" s="48"/>
      <c r="RG90" s="48"/>
      <c r="RH90" s="48"/>
      <c r="RI90" s="48"/>
      <c r="RJ90" s="48"/>
      <c r="RK90" s="48"/>
      <c r="RL90" s="48"/>
      <c r="RM90" s="48"/>
      <c r="RN90" s="48"/>
      <c r="RO90" s="48"/>
      <c r="RP90" s="48"/>
      <c r="RQ90" s="48"/>
      <c r="RR90" s="48"/>
      <c r="RS90" s="48"/>
      <c r="RT90" s="48"/>
      <c r="RU90" s="48"/>
      <c r="RV90" s="48"/>
      <c r="RW90" s="48"/>
      <c r="RX90" s="48"/>
      <c r="RY90" s="48"/>
      <c r="RZ90" s="48"/>
      <c r="SA90" s="48"/>
      <c r="SB90" s="48"/>
      <c r="SC90" s="48"/>
      <c r="SD90" s="48"/>
      <c r="SE90" s="48"/>
      <c r="SF90" s="48"/>
      <c r="SG90" s="48"/>
      <c r="SH90" s="48"/>
      <c r="SI90" s="48"/>
      <c r="SJ90" s="48"/>
      <c r="SK90" s="48"/>
      <c r="SL90" s="48"/>
      <c r="SM90" s="48"/>
      <c r="SN90" s="48"/>
      <c r="SO90" s="48"/>
      <c r="SP90" s="48"/>
      <c r="SQ90" s="48"/>
      <c r="SR90" s="48"/>
      <c r="SS90" s="48"/>
      <c r="ST90" s="48"/>
      <c r="SU90" s="48"/>
      <c r="SV90" s="48"/>
      <c r="SW90" s="48"/>
      <c r="SX90" s="48"/>
      <c r="SY90" s="48"/>
      <c r="SZ90" s="48"/>
      <c r="TA90" s="48"/>
      <c r="TB90" s="48"/>
      <c r="TC90" s="48"/>
      <c r="TD90" s="48"/>
      <c r="TE90" s="48"/>
      <c r="TF90" s="48"/>
      <c r="TG90" s="48"/>
      <c r="TH90" s="48"/>
      <c r="TI90" s="48"/>
      <c r="TJ90" s="48"/>
      <c r="TK90" s="48"/>
      <c r="TL90" s="48"/>
      <c r="TM90" s="48"/>
      <c r="TN90" s="48"/>
      <c r="TO90" s="48"/>
      <c r="TP90" s="48"/>
      <c r="TQ90" s="48"/>
      <c r="TR90" s="48"/>
      <c r="TS90" s="48"/>
      <c r="TT90" s="48"/>
      <c r="TU90" s="48"/>
      <c r="TV90" s="48"/>
      <c r="TW90" s="48"/>
      <c r="TX90" s="48"/>
      <c r="TY90" s="48"/>
      <c r="TZ90" s="48"/>
      <c r="UA90" s="48"/>
      <c r="UB90" s="48"/>
      <c r="UC90" s="48"/>
      <c r="UD90" s="48"/>
      <c r="UE90" s="48"/>
      <c r="UF90" s="48"/>
      <c r="UG90" s="48"/>
      <c r="UH90" s="48"/>
      <c r="UI90" s="48"/>
      <c r="UJ90" s="48"/>
      <c r="UK90" s="48"/>
      <c r="UL90" s="48"/>
      <c r="UM90" s="48"/>
      <c r="UN90" s="48"/>
      <c r="UO90" s="48"/>
      <c r="UP90" s="48"/>
      <c r="UQ90" s="48"/>
      <c r="UR90" s="48"/>
      <c r="US90" s="48"/>
      <c r="UT90" s="48"/>
      <c r="UU90" s="48"/>
      <c r="UV90" s="48"/>
      <c r="UW90" s="48"/>
      <c r="UX90" s="48"/>
      <c r="UY90" s="48"/>
      <c r="UZ90" s="48"/>
      <c r="VA90" s="48"/>
      <c r="VB90" s="48"/>
      <c r="VC90" s="48"/>
      <c r="VD90" s="48"/>
      <c r="VE90" s="48"/>
      <c r="VF90" s="48"/>
      <c r="VG90" s="48"/>
      <c r="VH90" s="48"/>
      <c r="VI90" s="48"/>
      <c r="VJ90" s="48"/>
      <c r="VK90" s="48"/>
      <c r="VL90" s="48"/>
      <c r="VM90" s="48"/>
      <c r="VN90" s="48"/>
      <c r="VO90" s="48"/>
      <c r="VP90" s="48"/>
      <c r="VQ90" s="48"/>
      <c r="VR90" s="48"/>
      <c r="VS90" s="48"/>
      <c r="VT90" s="48"/>
      <c r="VU90" s="48"/>
      <c r="VV90" s="48"/>
      <c r="VW90" s="48"/>
      <c r="VX90" s="48"/>
      <c r="VY90" s="48"/>
      <c r="VZ90" s="48"/>
      <c r="WA90" s="48"/>
      <c r="WB90" s="48"/>
      <c r="WC90" s="48"/>
      <c r="WD90" s="48"/>
      <c r="WE90" s="48"/>
      <c r="WF90" s="48"/>
      <c r="WG90" s="48"/>
      <c r="WH90" s="48"/>
      <c r="WI90" s="48"/>
      <c r="WJ90" s="48"/>
      <c r="WK90" s="48"/>
      <c r="WL90" s="48"/>
      <c r="WM90" s="48"/>
      <c r="WN90" s="48"/>
      <c r="WO90" s="48"/>
      <c r="WP90" s="48"/>
      <c r="WQ90" s="48"/>
      <c r="WR90" s="48"/>
      <c r="WS90" s="48"/>
      <c r="WT90" s="48"/>
      <c r="WU90" s="48"/>
      <c r="WV90" s="48"/>
      <c r="WW90" s="48"/>
      <c r="WX90" s="48"/>
      <c r="WY90" s="48"/>
      <c r="WZ90" s="48"/>
      <c r="XA90" s="48"/>
      <c r="XB90" s="48"/>
      <c r="XC90" s="48"/>
      <c r="XD90" s="48"/>
      <c r="XE90" s="48"/>
      <c r="XF90" s="48"/>
      <c r="XG90" s="48"/>
      <c r="XH90" s="48"/>
      <c r="XI90" s="48"/>
      <c r="XJ90" s="48"/>
      <c r="XK90" s="48"/>
      <c r="XL90" s="48"/>
      <c r="XM90" s="48"/>
      <c r="XN90" s="48"/>
      <c r="XO90" s="48"/>
      <c r="XP90" s="48"/>
      <c r="XQ90" s="48"/>
      <c r="XR90" s="48"/>
      <c r="XS90" s="48"/>
      <c r="XT90" s="48"/>
      <c r="XU90" s="48"/>
      <c r="XV90" s="48"/>
      <c r="XW90" s="48"/>
      <c r="XX90" s="48"/>
      <c r="XY90" s="48"/>
      <c r="XZ90" s="48"/>
      <c r="YA90" s="48"/>
      <c r="YB90" s="48"/>
      <c r="YC90" s="48"/>
      <c r="YD90" s="48"/>
      <c r="YE90" s="48"/>
      <c r="YF90" s="48"/>
      <c r="YG90" s="48"/>
      <c r="YH90" s="48"/>
      <c r="YI90" s="48"/>
      <c r="YJ90" s="48"/>
      <c r="YK90" s="48"/>
      <c r="YL90" s="48"/>
      <c r="YM90" s="48"/>
      <c r="YN90" s="48"/>
      <c r="YO90" s="48"/>
      <c r="YP90" s="48"/>
      <c r="YQ90" s="48"/>
      <c r="YR90" s="48"/>
      <c r="YS90" s="48"/>
      <c r="YT90" s="48"/>
      <c r="YU90" s="48"/>
      <c r="YV90" s="48"/>
      <c r="YW90" s="48"/>
      <c r="YX90" s="48"/>
      <c r="YY90" s="48"/>
      <c r="YZ90" s="48"/>
      <c r="ZA90" s="48"/>
      <c r="ZB90" s="48"/>
      <c r="ZC90" s="48"/>
      <c r="ZD90" s="48"/>
      <c r="ZE90" s="48"/>
      <c r="ZF90" s="48"/>
      <c r="ZG90" s="48"/>
      <c r="ZH90" s="48"/>
      <c r="ZI90" s="48"/>
      <c r="ZJ90" s="48"/>
      <c r="ZK90" s="48"/>
      <c r="ZL90" s="48"/>
      <c r="ZM90" s="48"/>
      <c r="ZN90" s="48"/>
      <c r="ZO90" s="48"/>
      <c r="ZP90" s="48"/>
      <c r="ZQ90" s="48"/>
      <c r="ZR90" s="48"/>
      <c r="ZS90" s="48"/>
      <c r="ZT90" s="48"/>
      <c r="ZU90" s="48"/>
      <c r="ZV90" s="48"/>
      <c r="ZW90" s="48"/>
      <c r="ZX90" s="48"/>
      <c r="ZY90" s="48"/>
      <c r="ZZ90" s="48"/>
      <c r="AAA90" s="48"/>
      <c r="AAB90" s="48"/>
      <c r="AAC90" s="48"/>
      <c r="AAD90" s="48"/>
      <c r="AAE90" s="48"/>
      <c r="AAF90" s="48"/>
      <c r="AAG90" s="48"/>
      <c r="AAH90" s="48"/>
      <c r="AAI90" s="48"/>
      <c r="AAJ90" s="48"/>
      <c r="AAK90" s="48"/>
      <c r="AAL90" s="48"/>
      <c r="AAM90" s="48"/>
      <c r="AAN90" s="48"/>
      <c r="AAO90" s="48"/>
      <c r="AAP90" s="48"/>
      <c r="AAQ90" s="48"/>
      <c r="AAR90" s="48"/>
      <c r="AAS90" s="48"/>
      <c r="AAT90" s="48"/>
      <c r="AAU90" s="48"/>
      <c r="AAV90" s="48"/>
      <c r="AAW90" s="48"/>
      <c r="AAX90" s="48"/>
      <c r="AAY90" s="48"/>
      <c r="AAZ90" s="48"/>
      <c r="ABA90" s="48"/>
      <c r="ABB90" s="48"/>
      <c r="ABC90" s="48"/>
      <c r="ABD90" s="48"/>
      <c r="ABE90" s="48"/>
      <c r="ABF90" s="48"/>
      <c r="ABG90" s="48"/>
      <c r="ABH90" s="48"/>
      <c r="ABI90" s="48"/>
      <c r="ABJ90" s="48"/>
      <c r="ABK90" s="48"/>
      <c r="ABL90" s="48"/>
      <c r="ABM90" s="48"/>
      <c r="ABN90" s="48"/>
      <c r="ABO90" s="48"/>
      <c r="ABP90" s="48"/>
      <c r="ABQ90" s="48"/>
      <c r="ABR90" s="48"/>
      <c r="ABS90" s="48"/>
      <c r="ABT90" s="48"/>
      <c r="ABU90" s="48"/>
      <c r="ABV90" s="48"/>
      <c r="ABW90" s="48"/>
      <c r="ABX90" s="48"/>
      <c r="ABY90" s="48"/>
      <c r="ABZ90" s="48"/>
      <c r="ACA90" s="48"/>
      <c r="ACB90" s="48"/>
      <c r="ACC90" s="48"/>
      <c r="ACD90" s="48"/>
      <c r="ACE90" s="48"/>
      <c r="ACF90" s="48"/>
      <c r="ACG90" s="48"/>
      <c r="ACH90" s="48"/>
      <c r="ACI90" s="48"/>
      <c r="ACJ90" s="48"/>
      <c r="ACK90" s="48"/>
      <c r="ACL90" s="48"/>
      <c r="ACM90" s="48"/>
      <c r="ACN90" s="48"/>
      <c r="ACO90" s="48"/>
      <c r="ACP90" s="48"/>
      <c r="ACQ90" s="48"/>
      <c r="ACR90" s="48"/>
      <c r="ACS90" s="48"/>
      <c r="ACT90" s="48"/>
      <c r="ACU90" s="48"/>
      <c r="ACV90" s="48"/>
      <c r="ACW90" s="48"/>
      <c r="ACX90" s="48"/>
      <c r="ACY90" s="48"/>
      <c r="ACZ90" s="48"/>
      <c r="ADA90" s="48"/>
      <c r="ADB90" s="48"/>
      <c r="ADC90" s="48"/>
      <c r="ADD90" s="48"/>
      <c r="ADE90" s="48"/>
      <c r="ADF90" s="48"/>
      <c r="ADG90" s="48"/>
      <c r="ADH90" s="48"/>
      <c r="ADI90" s="48"/>
      <c r="ADJ90" s="48"/>
      <c r="ADK90" s="48"/>
      <c r="ADL90" s="48"/>
      <c r="ADM90" s="48"/>
      <c r="ADN90" s="48"/>
      <c r="ADO90" s="48"/>
      <c r="ADP90" s="48"/>
      <c r="ADQ90" s="48"/>
      <c r="ADR90" s="48"/>
      <c r="ADS90" s="48"/>
      <c r="ADT90" s="48"/>
      <c r="ADU90" s="48"/>
      <c r="ADV90" s="48"/>
      <c r="ADW90" s="48"/>
      <c r="ADX90" s="48"/>
      <c r="ADY90" s="48"/>
      <c r="ADZ90" s="48"/>
      <c r="AEA90" s="48"/>
      <c r="AEB90" s="48"/>
      <c r="AEC90" s="48"/>
      <c r="AED90" s="48"/>
      <c r="AEE90" s="48"/>
      <c r="AEF90" s="48"/>
      <c r="AEG90" s="48"/>
      <c r="AEH90" s="48"/>
      <c r="AEI90" s="48"/>
      <c r="AEJ90" s="48"/>
      <c r="AEK90" s="48"/>
      <c r="AEL90" s="48"/>
      <c r="AEM90" s="48"/>
      <c r="AEN90" s="48"/>
      <c r="AEO90" s="48"/>
      <c r="AEP90" s="48"/>
      <c r="AEQ90" s="48"/>
      <c r="AER90" s="48"/>
      <c r="AES90" s="48"/>
      <c r="AET90" s="48"/>
      <c r="AEU90" s="48"/>
      <c r="AEV90" s="48"/>
      <c r="AEW90" s="48"/>
      <c r="AEX90" s="48"/>
      <c r="AEY90" s="48"/>
      <c r="AEZ90" s="48"/>
      <c r="AFA90" s="48"/>
      <c r="AFB90" s="48"/>
      <c r="AFC90" s="48"/>
      <c r="AFD90" s="48"/>
      <c r="AFE90" s="48"/>
      <c r="AFF90" s="48"/>
      <c r="AFG90" s="48"/>
      <c r="AFH90" s="48"/>
      <c r="AFI90" s="48"/>
      <c r="AFJ90" s="48"/>
      <c r="AFK90" s="48"/>
      <c r="AFL90" s="48"/>
      <c r="AFM90" s="48"/>
      <c r="AFN90" s="48"/>
      <c r="AFO90" s="48"/>
      <c r="AFP90" s="48"/>
      <c r="AFQ90" s="48"/>
      <c r="AFR90" s="48"/>
      <c r="AFS90" s="48"/>
      <c r="AFT90" s="48"/>
      <c r="AFU90" s="48"/>
      <c r="AFV90" s="48"/>
      <c r="AFW90" s="48"/>
      <c r="AFX90" s="48"/>
      <c r="AFY90" s="48"/>
      <c r="AFZ90" s="48"/>
      <c r="AGA90" s="48"/>
      <c r="AGB90" s="48"/>
      <c r="AGC90" s="48"/>
      <c r="AGD90" s="48"/>
      <c r="AGE90" s="48"/>
      <c r="AGF90" s="48"/>
      <c r="AGG90" s="48"/>
      <c r="AGH90" s="48"/>
      <c r="AGI90" s="48"/>
      <c r="AGJ90" s="48"/>
      <c r="AGK90" s="48"/>
      <c r="AGL90" s="48"/>
      <c r="AGM90" s="48"/>
      <c r="AGN90" s="48"/>
      <c r="AGO90" s="48"/>
      <c r="AGP90" s="48"/>
      <c r="AGQ90" s="48"/>
      <c r="AGR90" s="48"/>
      <c r="AGS90" s="48"/>
      <c r="AGT90" s="48"/>
      <c r="AGU90" s="48"/>
      <c r="AGV90" s="48"/>
      <c r="AGW90" s="48"/>
      <c r="AGX90" s="48"/>
      <c r="AGY90" s="48"/>
      <c r="AGZ90" s="48"/>
      <c r="AHA90" s="48"/>
      <c r="AHB90" s="48"/>
      <c r="AHC90" s="48"/>
      <c r="AHD90" s="48"/>
      <c r="AHE90" s="48"/>
      <c r="AHF90" s="48"/>
      <c r="AHG90" s="48"/>
      <c r="AHH90" s="48"/>
      <c r="AHI90" s="48"/>
      <c r="AHJ90" s="48"/>
      <c r="AHK90" s="48"/>
      <c r="AHL90" s="48"/>
      <c r="AHM90" s="48"/>
      <c r="AHN90" s="48"/>
      <c r="AHO90" s="48"/>
      <c r="AHP90" s="48"/>
      <c r="AHQ90" s="48"/>
      <c r="AHR90" s="48"/>
      <c r="AHS90" s="48"/>
      <c r="AHT90" s="48"/>
      <c r="AHU90" s="48"/>
      <c r="AHV90" s="48"/>
      <c r="AHW90" s="48"/>
      <c r="AHX90" s="48"/>
      <c r="AHY90" s="48"/>
      <c r="AHZ90" s="48"/>
      <c r="AIA90" s="48"/>
      <c r="AIB90" s="48"/>
      <c r="AIC90" s="48"/>
      <c r="AID90" s="48"/>
      <c r="AIE90" s="48"/>
      <c r="AIF90" s="48"/>
      <c r="AIG90" s="48"/>
      <c r="AIH90" s="48"/>
      <c r="AII90" s="48"/>
      <c r="AIJ90" s="48"/>
      <c r="AIK90" s="48"/>
      <c r="AIL90" s="48"/>
      <c r="AIM90" s="48"/>
      <c r="AIN90" s="48"/>
      <c r="AIO90" s="48"/>
      <c r="AIP90" s="48"/>
      <c r="AIQ90" s="48"/>
      <c r="AIR90" s="48"/>
      <c r="AIS90" s="48"/>
      <c r="AIT90" s="48"/>
      <c r="AIU90" s="48"/>
      <c r="AIV90" s="48"/>
      <c r="AIW90" s="48"/>
      <c r="AIX90" s="48"/>
      <c r="AIY90" s="48"/>
      <c r="AIZ90" s="48"/>
      <c r="AJA90" s="48"/>
      <c r="AJB90" s="48"/>
      <c r="AJC90" s="48"/>
      <c r="AJD90" s="48"/>
      <c r="AJE90" s="48"/>
      <c r="AJF90" s="48"/>
      <c r="AJG90" s="48"/>
      <c r="AJH90" s="48"/>
      <c r="AJI90" s="48"/>
      <c r="AJJ90" s="48"/>
      <c r="AJK90" s="48"/>
      <c r="AJL90" s="48"/>
      <c r="AJM90" s="48"/>
      <c r="AJN90" s="48"/>
      <c r="AJO90" s="48"/>
      <c r="AJP90" s="48"/>
      <c r="AJQ90" s="48"/>
      <c r="AJR90" s="48"/>
      <c r="AJS90" s="48"/>
      <c r="AJT90" s="48"/>
      <c r="AJU90" s="48"/>
      <c r="AJV90" s="48"/>
      <c r="AJW90" s="48"/>
      <c r="AJX90" s="48"/>
      <c r="AJY90" s="48"/>
      <c r="AJZ90" s="48"/>
      <c r="AKA90" s="48"/>
      <c r="AKB90" s="48"/>
      <c r="AKC90" s="48"/>
      <c r="AKD90" s="48"/>
      <c r="AKE90" s="48"/>
      <c r="AKF90" s="48"/>
      <c r="AKG90" s="48"/>
      <c r="AKH90" s="48"/>
      <c r="AKI90" s="48"/>
      <c r="AKJ90" s="48"/>
      <c r="AKK90" s="48"/>
      <c r="AKL90" s="48"/>
      <c r="AKM90" s="48"/>
      <c r="AKN90" s="48"/>
      <c r="AKO90" s="48"/>
      <c r="AKP90" s="48"/>
      <c r="AKQ90" s="48"/>
      <c r="AKR90" s="48"/>
      <c r="AKS90" s="48"/>
      <c r="AKT90" s="48"/>
      <c r="AKU90" s="48"/>
      <c r="AKV90" s="48"/>
      <c r="AKW90" s="48"/>
      <c r="AKX90" s="48"/>
      <c r="AKY90" s="48"/>
      <c r="AKZ90" s="48"/>
      <c r="ALA90" s="48"/>
      <c r="ALB90" s="48"/>
      <c r="ALC90" s="48"/>
      <c r="ALD90" s="48"/>
      <c r="ALE90" s="48"/>
      <c r="ALF90" s="48"/>
      <c r="ALG90" s="48"/>
      <c r="ALH90" s="48"/>
      <c r="ALI90" s="48"/>
      <c r="ALJ90" s="48"/>
      <c r="ALK90" s="48"/>
      <c r="ALL90" s="48"/>
      <c r="ALM90" s="48"/>
      <c r="ALN90" s="48"/>
      <c r="ALO90" s="48"/>
      <c r="ALP90" s="48"/>
      <c r="ALQ90" s="48"/>
      <c r="ALR90" s="48"/>
      <c r="ALS90" s="48"/>
      <c r="ALT90" s="48"/>
      <c r="ALU90" s="48"/>
      <c r="ALV90" s="48"/>
      <c r="ALW90" s="48"/>
      <c r="ALX90" s="48"/>
      <c r="ALY90" s="48"/>
      <c r="ALZ90" s="48"/>
      <c r="AMA90" s="48"/>
      <c r="AMB90" s="48"/>
      <c r="AMC90" s="48"/>
      <c r="AMD90" s="48"/>
      <c r="AME90" s="48"/>
      <c r="AMF90" s="48"/>
      <c r="AMG90" s="48"/>
      <c r="AMH90" s="48"/>
      <c r="AMI90" s="48"/>
      <c r="AMJ90" s="48"/>
      <c r="AMK90" s="48"/>
      <c r="AML90" s="48"/>
      <c r="AMM90" s="48"/>
      <c r="AMN90" s="48"/>
      <c r="AMO90" s="48"/>
      <c r="AMP90" s="48"/>
      <c r="AMQ90" s="48"/>
      <c r="AMR90" s="48"/>
      <c r="AMS90" s="48"/>
      <c r="AMT90" s="48"/>
      <c r="AMU90" s="48"/>
      <c r="AMV90" s="48"/>
      <c r="AMW90" s="48"/>
      <c r="AMX90" s="48"/>
      <c r="AMY90" s="48"/>
      <c r="AMZ90" s="48"/>
      <c r="ANA90" s="48"/>
      <c r="ANB90" s="48"/>
      <c r="ANC90" s="48"/>
      <c r="AND90" s="48"/>
      <c r="ANE90" s="48"/>
      <c r="ANF90" s="48"/>
      <c r="ANG90" s="48"/>
      <c r="ANH90" s="48"/>
      <c r="ANI90" s="48"/>
      <c r="ANJ90" s="48"/>
      <c r="ANK90" s="48"/>
      <c r="ANL90" s="48"/>
      <c r="ANM90" s="48"/>
      <c r="ANN90" s="48"/>
      <c r="ANO90" s="48"/>
      <c r="ANP90" s="48"/>
      <c r="ANQ90" s="48"/>
      <c r="ANR90" s="48"/>
      <c r="ANS90" s="48"/>
      <c r="ANT90" s="48"/>
      <c r="ANU90" s="48"/>
      <c r="ANV90" s="48"/>
      <c r="ANW90" s="48"/>
      <c r="ANX90" s="48"/>
      <c r="ANY90" s="48"/>
      <c r="ANZ90" s="48"/>
      <c r="AOA90" s="48"/>
      <c r="AOB90" s="48"/>
      <c r="AOC90" s="48"/>
      <c r="AOD90" s="48"/>
      <c r="AOE90" s="48"/>
      <c r="AOF90" s="48"/>
      <c r="AOG90" s="48"/>
      <c r="AOH90" s="48"/>
      <c r="AOI90" s="48"/>
      <c r="AOJ90" s="48"/>
      <c r="AOK90" s="48"/>
      <c r="AOL90" s="48"/>
      <c r="AOM90" s="48"/>
      <c r="AON90" s="48"/>
      <c r="AOO90" s="48"/>
      <c r="AOP90" s="48"/>
      <c r="AOQ90" s="48"/>
      <c r="AOR90" s="48"/>
      <c r="AOS90" s="48"/>
      <c r="AOT90" s="48"/>
      <c r="AOU90" s="48"/>
      <c r="AOV90" s="48"/>
      <c r="AOW90" s="48"/>
      <c r="AOX90" s="48"/>
      <c r="AOY90" s="48"/>
      <c r="AOZ90" s="48"/>
      <c r="APA90" s="48"/>
      <c r="APB90" s="48"/>
      <c r="APC90" s="48"/>
      <c r="APD90" s="48"/>
      <c r="APE90" s="48"/>
      <c r="APF90" s="48"/>
      <c r="APG90" s="48"/>
      <c r="APH90" s="48"/>
      <c r="API90" s="48"/>
      <c r="APJ90" s="48"/>
      <c r="APK90" s="48"/>
      <c r="APL90" s="48"/>
      <c r="APM90" s="48"/>
      <c r="APN90" s="48"/>
      <c r="APO90" s="48"/>
      <c r="APP90" s="48"/>
      <c r="APQ90" s="48"/>
      <c r="APR90" s="48"/>
      <c r="APS90" s="48"/>
      <c r="APT90" s="48"/>
      <c r="APU90" s="48"/>
      <c r="APV90" s="48"/>
      <c r="APW90" s="48"/>
      <c r="APX90" s="48"/>
      <c r="APY90" s="48"/>
      <c r="APZ90" s="48"/>
      <c r="AQA90" s="48"/>
      <c r="AQB90" s="48"/>
      <c r="AQC90" s="48"/>
      <c r="AQD90" s="48"/>
      <c r="AQE90" s="48"/>
      <c r="AQF90" s="48"/>
      <c r="AQG90" s="48"/>
      <c r="AQH90" s="48"/>
      <c r="AQI90" s="48"/>
      <c r="AQJ90" s="48"/>
      <c r="AQK90" s="48"/>
      <c r="AQL90" s="48"/>
      <c r="AQM90" s="48"/>
      <c r="AQN90" s="48"/>
      <c r="AQO90" s="48"/>
      <c r="AQP90" s="48"/>
      <c r="AQQ90" s="48"/>
      <c r="AQR90" s="48"/>
      <c r="AQS90" s="48"/>
      <c r="AQT90" s="48"/>
      <c r="AQU90" s="48"/>
      <c r="AQV90" s="48"/>
      <c r="AQW90" s="48"/>
      <c r="AQX90" s="48"/>
      <c r="AQY90" s="48"/>
      <c r="AQZ90" s="48"/>
      <c r="ARA90" s="48"/>
      <c r="ARB90" s="48"/>
      <c r="ARC90" s="48"/>
      <c r="ARD90" s="48"/>
      <c r="ARE90" s="48"/>
      <c r="ARF90" s="48"/>
      <c r="ARG90" s="48"/>
      <c r="ARH90" s="48"/>
      <c r="ARI90" s="48"/>
      <c r="ARJ90" s="48"/>
      <c r="ARK90" s="48"/>
      <c r="ARL90" s="48"/>
      <c r="ARM90" s="48"/>
      <c r="ARN90" s="48"/>
      <c r="ARO90" s="48"/>
      <c r="ARP90" s="48"/>
      <c r="ARQ90" s="48"/>
      <c r="ARR90" s="48"/>
      <c r="ARS90" s="48"/>
      <c r="ART90" s="48"/>
      <c r="ARU90" s="48"/>
      <c r="ARV90" s="48"/>
      <c r="ARW90" s="48"/>
      <c r="ARX90" s="48"/>
      <c r="ARY90" s="48"/>
      <c r="ARZ90" s="48"/>
      <c r="ASA90" s="48"/>
      <c r="ASB90" s="48"/>
      <c r="ASC90" s="48"/>
      <c r="ASD90" s="48"/>
      <c r="ASE90" s="48"/>
      <c r="ASF90" s="48"/>
      <c r="ASG90" s="48"/>
      <c r="ASH90" s="48"/>
      <c r="ASI90" s="48"/>
      <c r="ASJ90" s="48"/>
      <c r="ASK90" s="48"/>
      <c r="ASL90" s="48"/>
      <c r="ASM90" s="48"/>
      <c r="ASN90" s="48"/>
      <c r="ASO90" s="48"/>
      <c r="ASP90" s="48"/>
      <c r="ASQ90" s="48"/>
      <c r="ASR90" s="48"/>
      <c r="ASS90" s="48"/>
      <c r="AST90" s="48"/>
      <c r="ASU90" s="48"/>
      <c r="ASV90" s="48"/>
      <c r="ASW90" s="48"/>
      <c r="ASX90" s="48"/>
      <c r="ASY90" s="48"/>
      <c r="ASZ90" s="48"/>
      <c r="ATA90" s="48"/>
      <c r="ATB90" s="48"/>
      <c r="ATC90" s="48"/>
      <c r="ATD90" s="48"/>
      <c r="ATE90" s="48"/>
      <c r="ATF90" s="48"/>
      <c r="ATG90" s="48"/>
      <c r="ATH90" s="48"/>
      <c r="ATI90" s="48"/>
      <c r="ATJ90" s="48"/>
      <c r="ATK90" s="48"/>
      <c r="ATL90" s="48"/>
      <c r="ATM90" s="48"/>
      <c r="ATN90" s="48"/>
      <c r="ATO90" s="48"/>
      <c r="ATP90" s="48"/>
      <c r="ATQ90" s="48"/>
      <c r="ATR90" s="48"/>
      <c r="ATS90" s="48"/>
      <c r="ATT90" s="48"/>
      <c r="ATU90" s="48"/>
      <c r="ATV90" s="48"/>
      <c r="ATW90" s="48"/>
      <c r="ATX90" s="48"/>
      <c r="ATY90" s="48"/>
      <c r="ATZ90" s="48"/>
      <c r="AUA90" s="48"/>
      <c r="AUB90" s="48"/>
      <c r="AUC90" s="48"/>
      <c r="AUD90" s="48"/>
      <c r="AUE90" s="48"/>
      <c r="AUF90" s="48"/>
      <c r="AUG90" s="48"/>
      <c r="AUH90" s="48"/>
      <c r="AUI90" s="48"/>
      <c r="AUJ90" s="48"/>
      <c r="AUK90" s="48"/>
      <c r="AUL90" s="48"/>
      <c r="AUM90" s="48"/>
      <c r="AUN90" s="48"/>
      <c r="AUO90" s="48"/>
      <c r="AUP90" s="48"/>
      <c r="AUQ90" s="48"/>
      <c r="AUR90" s="48"/>
      <c r="AUS90" s="48"/>
      <c r="AUT90" s="48"/>
      <c r="AUU90" s="48"/>
      <c r="AUV90" s="48"/>
      <c r="AUW90" s="48"/>
      <c r="AUX90" s="48"/>
      <c r="AUY90" s="48"/>
      <c r="AUZ90" s="48"/>
      <c r="AVA90" s="48"/>
      <c r="AVB90" s="48"/>
      <c r="AVC90" s="48"/>
      <c r="AVD90" s="48"/>
      <c r="AVE90" s="48"/>
      <c r="AVF90" s="48"/>
      <c r="AVG90" s="48"/>
      <c r="AVH90" s="48"/>
      <c r="AVI90" s="48"/>
      <c r="AVJ90" s="48"/>
      <c r="AVK90" s="48"/>
      <c r="AVL90" s="48"/>
      <c r="AVM90" s="48"/>
      <c r="AVN90" s="48"/>
      <c r="AVO90" s="48"/>
      <c r="AVP90" s="48"/>
      <c r="AVQ90" s="48"/>
      <c r="AVR90" s="48"/>
      <c r="AVS90" s="48"/>
      <c r="AVT90" s="48"/>
      <c r="AVU90" s="48"/>
      <c r="AVV90" s="48"/>
      <c r="AVW90" s="48"/>
      <c r="AVX90" s="48"/>
      <c r="AVY90" s="48"/>
      <c r="AVZ90" s="48"/>
      <c r="AWA90" s="48"/>
      <c r="AWB90" s="48"/>
      <c r="AWC90" s="48"/>
      <c r="AWD90" s="48"/>
      <c r="AWE90" s="48"/>
      <c r="AWF90" s="48"/>
      <c r="AWG90" s="48"/>
      <c r="AWH90" s="48"/>
      <c r="AWI90" s="48"/>
      <c r="AWJ90" s="48"/>
      <c r="AWK90" s="48"/>
      <c r="AWL90" s="48"/>
      <c r="AWM90" s="48"/>
      <c r="AWN90" s="48"/>
      <c r="AWO90" s="48"/>
      <c r="AWP90" s="48"/>
      <c r="AWQ90" s="48"/>
      <c r="AWR90" s="48"/>
      <c r="AWS90" s="48"/>
      <c r="AWT90" s="48"/>
      <c r="AWU90" s="48"/>
      <c r="AWV90" s="48"/>
      <c r="AWW90" s="48"/>
      <c r="AWX90" s="48"/>
      <c r="AWY90" s="48"/>
      <c r="AWZ90" s="48"/>
      <c r="AXA90" s="48"/>
      <c r="AXB90" s="48"/>
      <c r="AXC90" s="48"/>
      <c r="AXD90" s="48"/>
      <c r="AXE90" s="48"/>
      <c r="AXF90" s="48"/>
      <c r="AXG90" s="48"/>
      <c r="AXH90" s="48"/>
      <c r="AXI90" s="48"/>
      <c r="AXJ90" s="48"/>
      <c r="AXK90" s="48"/>
      <c r="AXL90" s="48"/>
      <c r="AXM90" s="48"/>
      <c r="AXN90" s="48"/>
      <c r="AXO90" s="48"/>
      <c r="AXP90" s="48"/>
      <c r="AXQ90" s="48"/>
      <c r="AXR90" s="48"/>
      <c r="AXS90" s="48"/>
      <c r="AXT90" s="48"/>
      <c r="AXU90" s="48"/>
      <c r="AXV90" s="48"/>
      <c r="AXW90" s="48"/>
      <c r="AXX90" s="48"/>
      <c r="AXY90" s="48"/>
      <c r="AXZ90" s="48"/>
      <c r="AYA90" s="48"/>
      <c r="AYB90" s="48"/>
      <c r="AYC90" s="48"/>
      <c r="AYD90" s="48"/>
      <c r="AYE90" s="48"/>
      <c r="AYF90" s="48"/>
      <c r="AYG90" s="48"/>
      <c r="AYH90" s="48"/>
      <c r="AYI90" s="48"/>
      <c r="AYJ90" s="48"/>
      <c r="AYK90" s="48"/>
      <c r="AYL90" s="48"/>
      <c r="AYM90" s="48"/>
      <c r="AYN90" s="48"/>
      <c r="AYO90" s="48"/>
      <c r="AYP90" s="48"/>
      <c r="AYQ90" s="48"/>
      <c r="AYR90" s="48"/>
      <c r="AYS90" s="48"/>
      <c r="AYT90" s="48"/>
      <c r="AYU90" s="48"/>
      <c r="AYV90" s="48"/>
      <c r="AYW90" s="48"/>
      <c r="AYX90" s="48"/>
      <c r="AYY90" s="48"/>
      <c r="AYZ90" s="48"/>
      <c r="AZA90" s="48"/>
      <c r="AZB90" s="48"/>
      <c r="AZC90" s="48"/>
      <c r="AZD90" s="48"/>
      <c r="AZE90" s="48"/>
      <c r="AZF90" s="48"/>
      <c r="AZG90" s="48"/>
      <c r="AZH90" s="48"/>
      <c r="AZI90" s="48"/>
      <c r="AZJ90" s="48"/>
      <c r="AZK90" s="48"/>
      <c r="AZL90" s="48"/>
      <c r="AZM90" s="48"/>
      <c r="AZN90" s="48"/>
      <c r="AZO90" s="48"/>
      <c r="AZP90" s="48"/>
      <c r="AZQ90" s="48"/>
      <c r="AZR90" s="48"/>
      <c r="AZS90" s="48"/>
      <c r="AZT90" s="48"/>
      <c r="AZU90" s="48"/>
      <c r="AZV90" s="48"/>
      <c r="AZW90" s="48"/>
      <c r="AZX90" s="48"/>
      <c r="AZY90" s="48"/>
      <c r="AZZ90" s="48"/>
      <c r="BAA90" s="48"/>
      <c r="BAB90" s="48"/>
      <c r="BAC90" s="48"/>
      <c r="BAD90" s="48"/>
      <c r="BAE90" s="48"/>
      <c r="BAF90" s="48"/>
      <c r="BAG90" s="48"/>
      <c r="BAH90" s="48"/>
      <c r="BAI90" s="48"/>
      <c r="BAJ90" s="48"/>
      <c r="BAK90" s="48"/>
      <c r="BAL90" s="48"/>
      <c r="BAM90" s="48"/>
      <c r="BAN90" s="48"/>
      <c r="BAO90" s="48"/>
      <c r="BAP90" s="48"/>
      <c r="BAQ90" s="48"/>
      <c r="BAR90" s="48"/>
      <c r="BAS90" s="48"/>
      <c r="BAT90" s="48"/>
      <c r="BAU90" s="48"/>
      <c r="BAV90" s="48"/>
      <c r="BAW90" s="48"/>
      <c r="BAX90" s="48"/>
      <c r="BAY90" s="48"/>
      <c r="BAZ90" s="48"/>
      <c r="BBA90" s="48"/>
      <c r="BBB90" s="48"/>
      <c r="BBC90" s="48"/>
      <c r="BBD90" s="48"/>
      <c r="BBE90" s="48"/>
      <c r="BBF90" s="48"/>
      <c r="BBG90" s="48"/>
      <c r="BBH90" s="48"/>
      <c r="BBI90" s="48"/>
      <c r="BBJ90" s="48"/>
      <c r="BBK90" s="48"/>
      <c r="BBL90" s="48"/>
      <c r="BBM90" s="48"/>
      <c r="BBN90" s="48"/>
      <c r="BBO90" s="48"/>
      <c r="BBP90" s="48"/>
      <c r="BBQ90" s="48"/>
      <c r="BBR90" s="48"/>
      <c r="BBS90" s="48"/>
      <c r="BBT90" s="48"/>
      <c r="BBU90" s="48"/>
      <c r="BBV90" s="48"/>
      <c r="BBW90" s="48"/>
      <c r="BBX90" s="48"/>
      <c r="BBY90" s="48"/>
      <c r="BBZ90" s="48"/>
      <c r="BCA90" s="48"/>
      <c r="BCB90" s="48"/>
      <c r="BCC90" s="48"/>
      <c r="BCD90" s="48"/>
      <c r="BCE90" s="48"/>
      <c r="BCF90" s="48"/>
      <c r="BCG90" s="48"/>
      <c r="BCH90" s="48"/>
      <c r="BCI90" s="48"/>
      <c r="BCJ90" s="48"/>
      <c r="BCK90" s="48"/>
      <c r="BCL90" s="48"/>
      <c r="BCM90" s="48"/>
      <c r="BCN90" s="48"/>
      <c r="BCO90" s="48"/>
      <c r="BCP90" s="48"/>
      <c r="BCQ90" s="48"/>
      <c r="BCR90" s="48"/>
      <c r="BCS90" s="48"/>
      <c r="BCT90" s="48"/>
      <c r="BCU90" s="48"/>
      <c r="BCV90" s="48"/>
      <c r="BCW90" s="48"/>
      <c r="BCX90" s="48"/>
      <c r="BCY90" s="48"/>
      <c r="BCZ90" s="48"/>
      <c r="BDA90" s="48"/>
      <c r="BDB90" s="48"/>
      <c r="BDC90" s="48"/>
      <c r="BDD90" s="48"/>
      <c r="BDE90" s="48"/>
      <c r="BDF90" s="48"/>
      <c r="BDG90" s="48"/>
      <c r="BDH90" s="48"/>
      <c r="BDI90" s="48"/>
      <c r="BDJ90" s="48"/>
      <c r="BDK90" s="48"/>
      <c r="BDL90" s="48"/>
      <c r="BDM90" s="48"/>
      <c r="BDN90" s="48"/>
      <c r="BDO90" s="48"/>
      <c r="BDP90" s="48"/>
      <c r="BDQ90" s="48"/>
      <c r="BDR90" s="48"/>
      <c r="BDS90" s="48"/>
      <c r="BDT90" s="48"/>
      <c r="BDU90" s="48"/>
      <c r="BDV90" s="48"/>
      <c r="BDW90" s="48"/>
      <c r="BDX90" s="48"/>
      <c r="BDY90" s="48"/>
      <c r="BDZ90" s="48"/>
      <c r="BEA90" s="48"/>
      <c r="BEB90" s="48"/>
      <c r="BEC90" s="48"/>
      <c r="BED90" s="48"/>
      <c r="BEE90" s="48"/>
      <c r="BEF90" s="48"/>
      <c r="BEG90" s="48"/>
      <c r="BEH90" s="48"/>
      <c r="BEI90" s="48"/>
      <c r="BEJ90" s="48"/>
      <c r="BEK90" s="48"/>
      <c r="BEL90" s="48"/>
      <c r="BEM90" s="48"/>
      <c r="BEN90" s="48"/>
      <c r="BEO90" s="48"/>
      <c r="BEP90" s="48"/>
      <c r="BEQ90" s="48"/>
      <c r="BER90" s="48"/>
      <c r="BES90" s="48"/>
      <c r="BET90" s="48"/>
      <c r="BEU90" s="48"/>
      <c r="BEV90" s="48"/>
      <c r="BEW90" s="48"/>
      <c r="BEX90" s="48"/>
      <c r="BEY90" s="48"/>
      <c r="BEZ90" s="48"/>
      <c r="BFA90" s="48"/>
      <c r="BFB90" s="48"/>
      <c r="BFC90" s="48"/>
      <c r="BFD90" s="48"/>
      <c r="BFE90" s="48"/>
      <c r="BFF90" s="48"/>
      <c r="BFG90" s="48"/>
      <c r="BFH90" s="48"/>
      <c r="BFI90" s="48"/>
      <c r="BFJ90" s="48"/>
      <c r="BFK90" s="48"/>
      <c r="BFL90" s="48"/>
      <c r="BFM90" s="48"/>
      <c r="BFN90" s="48"/>
      <c r="BFO90" s="48"/>
      <c r="BFP90" s="48"/>
      <c r="BFQ90" s="48"/>
      <c r="BFR90" s="48"/>
      <c r="BFS90" s="48"/>
      <c r="BFT90" s="48"/>
      <c r="BFU90" s="48"/>
      <c r="BFV90" s="48"/>
      <c r="BFW90" s="48"/>
      <c r="BFX90" s="48"/>
      <c r="BFY90" s="48"/>
      <c r="BFZ90" s="48"/>
      <c r="BGA90" s="48"/>
      <c r="BGB90" s="48"/>
      <c r="BGC90" s="48"/>
      <c r="BGD90" s="48"/>
      <c r="BGE90" s="48"/>
      <c r="BGF90" s="48"/>
      <c r="BGG90" s="48"/>
      <c r="BGH90" s="48"/>
      <c r="BGI90" s="48"/>
      <c r="BGJ90" s="48"/>
      <c r="BGK90" s="48"/>
      <c r="BGL90" s="48"/>
      <c r="BGM90" s="48"/>
      <c r="BGN90" s="48"/>
      <c r="BGO90" s="48"/>
      <c r="BGP90" s="48"/>
      <c r="BGQ90" s="48"/>
      <c r="BGR90" s="48"/>
      <c r="BGS90" s="48"/>
      <c r="BGT90" s="48"/>
      <c r="BGU90" s="48"/>
      <c r="BGV90" s="48"/>
      <c r="BGW90" s="48"/>
      <c r="BGX90" s="48"/>
      <c r="BGY90" s="48"/>
      <c r="BGZ90" s="48"/>
      <c r="BHA90" s="48"/>
      <c r="BHB90" s="48"/>
      <c r="BHC90" s="48"/>
      <c r="BHD90" s="48"/>
      <c r="BHE90" s="48"/>
      <c r="BHF90" s="48"/>
      <c r="BHG90" s="48"/>
      <c r="BHH90" s="48"/>
      <c r="BHI90" s="48"/>
      <c r="BHJ90" s="48"/>
      <c r="BHK90" s="48"/>
      <c r="BHL90" s="48"/>
      <c r="BHM90" s="48"/>
      <c r="BHN90" s="48"/>
      <c r="BHO90" s="48"/>
      <c r="BHP90" s="48"/>
      <c r="BHQ90" s="48"/>
      <c r="BHR90" s="48"/>
      <c r="BHS90" s="48"/>
      <c r="BHT90" s="48"/>
      <c r="BHU90" s="48"/>
      <c r="BHV90" s="48"/>
      <c r="BHW90" s="48"/>
      <c r="BHX90" s="48"/>
      <c r="BHY90" s="48"/>
      <c r="BHZ90" s="48"/>
      <c r="BIA90" s="48"/>
      <c r="BIB90" s="48"/>
      <c r="BIC90" s="48"/>
      <c r="BID90" s="48"/>
      <c r="BIE90" s="48"/>
      <c r="BIF90" s="48"/>
      <c r="BIG90" s="48"/>
      <c r="BIH90" s="48"/>
      <c r="BII90" s="48"/>
      <c r="BIJ90" s="48"/>
      <c r="BIK90" s="48"/>
      <c r="BIL90" s="48"/>
      <c r="BIM90" s="48"/>
      <c r="BIN90" s="48"/>
      <c r="BIO90" s="48"/>
      <c r="BIP90" s="48"/>
      <c r="BIQ90" s="48"/>
      <c r="BIR90" s="48"/>
      <c r="BIS90" s="48"/>
      <c r="BIT90" s="48"/>
      <c r="BIU90" s="48"/>
      <c r="BIV90" s="48"/>
      <c r="BIW90" s="48"/>
      <c r="BIX90" s="48"/>
      <c r="BIY90" s="48"/>
      <c r="BIZ90" s="48"/>
      <c r="BJA90" s="48"/>
      <c r="BJB90" s="48"/>
      <c r="BJC90" s="48"/>
      <c r="BJD90" s="48"/>
      <c r="BJE90" s="48"/>
      <c r="BJF90" s="48"/>
      <c r="BJG90" s="48"/>
      <c r="BJH90" s="48"/>
      <c r="BJI90" s="48"/>
      <c r="BJJ90" s="48"/>
      <c r="BJK90" s="48"/>
      <c r="BJL90" s="48"/>
      <c r="BJM90" s="48"/>
      <c r="BJN90" s="48"/>
      <c r="BJO90" s="48"/>
      <c r="BJP90" s="48"/>
      <c r="BJQ90" s="48"/>
      <c r="BJR90" s="48"/>
      <c r="BJS90" s="48"/>
      <c r="BJT90" s="48"/>
      <c r="BJU90" s="48"/>
      <c r="BJV90" s="48"/>
      <c r="BJW90" s="48"/>
      <c r="BJX90" s="48"/>
      <c r="BJY90" s="48"/>
      <c r="BJZ90" s="48"/>
      <c r="BKA90" s="48"/>
      <c r="BKB90" s="48"/>
      <c r="BKC90" s="48"/>
      <c r="BKD90" s="48"/>
      <c r="BKE90" s="48"/>
      <c r="BKF90" s="48"/>
      <c r="BKG90" s="48"/>
      <c r="BKH90" s="48"/>
      <c r="BKI90" s="48"/>
      <c r="BKJ90" s="48"/>
      <c r="BKK90" s="48"/>
      <c r="BKL90" s="48"/>
      <c r="BKM90" s="48"/>
      <c r="BKN90" s="48"/>
      <c r="BKO90" s="48"/>
      <c r="BKP90" s="48"/>
      <c r="BKQ90" s="48"/>
      <c r="BKR90" s="48"/>
      <c r="BKS90" s="48"/>
      <c r="BKT90" s="48"/>
      <c r="BKU90" s="48"/>
      <c r="BKV90" s="48"/>
      <c r="BKW90" s="48"/>
      <c r="BKX90" s="48"/>
      <c r="BKY90" s="48"/>
      <c r="BKZ90" s="48"/>
      <c r="BLA90" s="48"/>
      <c r="BLB90" s="48"/>
      <c r="BLC90" s="48"/>
      <c r="BLD90" s="48"/>
      <c r="BLE90" s="48"/>
      <c r="BLF90" s="48"/>
      <c r="BLG90" s="48"/>
      <c r="BLH90" s="48"/>
      <c r="BLI90" s="48"/>
      <c r="BLJ90" s="48"/>
      <c r="BLK90" s="48"/>
      <c r="BLL90" s="48"/>
      <c r="BLM90" s="48"/>
      <c r="BLN90" s="48"/>
      <c r="BLO90" s="48"/>
      <c r="BLP90" s="48"/>
      <c r="BLQ90" s="48"/>
      <c r="BLR90" s="48"/>
      <c r="BLS90" s="48"/>
      <c r="BLT90" s="48"/>
      <c r="BLU90" s="48"/>
      <c r="BLV90" s="48"/>
      <c r="BLW90" s="48"/>
      <c r="BLX90" s="48"/>
      <c r="BLY90" s="48"/>
      <c r="BLZ90" s="48"/>
      <c r="BMA90" s="48"/>
      <c r="BMB90" s="48"/>
      <c r="BMC90" s="48"/>
      <c r="BMD90" s="48"/>
      <c r="BME90" s="48"/>
      <c r="BMF90" s="48"/>
      <c r="BMG90" s="48"/>
      <c r="BMH90" s="48"/>
      <c r="BMI90" s="48"/>
      <c r="BMJ90" s="48"/>
      <c r="BMK90" s="48"/>
      <c r="BML90" s="48"/>
      <c r="BMM90" s="48"/>
      <c r="BMN90" s="48"/>
      <c r="BMO90" s="48"/>
      <c r="BMP90" s="48"/>
      <c r="BMQ90" s="48"/>
      <c r="BMR90" s="48"/>
      <c r="BMS90" s="48"/>
      <c r="BMT90" s="48"/>
      <c r="BMU90" s="48"/>
      <c r="BMV90" s="48"/>
      <c r="BMW90" s="48"/>
      <c r="BMX90" s="48"/>
      <c r="BMY90" s="48"/>
      <c r="BMZ90" s="48"/>
      <c r="BNA90" s="48"/>
      <c r="BNB90" s="48"/>
      <c r="BNC90" s="48"/>
      <c r="BND90" s="48"/>
      <c r="BNE90" s="48"/>
      <c r="BNF90" s="48"/>
      <c r="BNG90" s="48"/>
      <c r="BNH90" s="48"/>
      <c r="BNI90" s="48"/>
      <c r="BNJ90" s="48"/>
      <c r="BNK90" s="48"/>
      <c r="BNL90" s="48"/>
      <c r="BNM90" s="48"/>
      <c r="BNN90" s="48"/>
      <c r="BNO90" s="48"/>
      <c r="BNP90" s="48"/>
      <c r="BNQ90" s="48"/>
      <c r="BNR90" s="48"/>
      <c r="BNS90" s="48"/>
      <c r="BNT90" s="48"/>
      <c r="BNU90" s="48"/>
      <c r="BNV90" s="48"/>
      <c r="BNW90" s="48"/>
      <c r="BNX90" s="48"/>
      <c r="BNY90" s="48"/>
      <c r="BNZ90" s="48"/>
      <c r="BOA90" s="48"/>
      <c r="BOB90" s="48"/>
      <c r="BOC90" s="48"/>
      <c r="BOD90" s="48"/>
      <c r="BOE90" s="48"/>
      <c r="BOF90" s="48"/>
      <c r="BOG90" s="48"/>
      <c r="BOH90" s="48"/>
      <c r="BOI90" s="48"/>
      <c r="BOJ90" s="48"/>
      <c r="BOK90" s="48"/>
      <c r="BOL90" s="48"/>
      <c r="BOM90" s="48"/>
      <c r="BON90" s="48"/>
      <c r="BOO90" s="48"/>
      <c r="BOP90" s="48"/>
      <c r="BOQ90" s="48"/>
      <c r="BOR90" s="48"/>
      <c r="BOS90" s="48"/>
      <c r="BOT90" s="48"/>
      <c r="BOU90" s="48"/>
      <c r="BOV90" s="48"/>
      <c r="BOW90" s="48"/>
      <c r="BOX90" s="48"/>
      <c r="BOY90" s="48"/>
      <c r="BOZ90" s="48"/>
      <c r="BPA90" s="48"/>
      <c r="BPB90" s="48"/>
      <c r="BPC90" s="48"/>
      <c r="BPD90" s="48"/>
      <c r="BPE90" s="48"/>
      <c r="BPF90" s="48"/>
      <c r="BPG90" s="48"/>
      <c r="BPH90" s="48"/>
      <c r="BPI90" s="48"/>
      <c r="BPJ90" s="48"/>
      <c r="BPK90" s="48"/>
      <c r="BPL90" s="48"/>
      <c r="BPM90" s="48"/>
      <c r="BPN90" s="48"/>
      <c r="BPO90" s="48"/>
      <c r="BPP90" s="48"/>
      <c r="BPQ90" s="48"/>
      <c r="BPR90" s="48"/>
      <c r="BPS90" s="48"/>
      <c r="BPT90" s="48"/>
      <c r="BPU90" s="48"/>
      <c r="BPV90" s="48"/>
      <c r="BPW90" s="48"/>
      <c r="BPX90" s="48"/>
      <c r="BPY90" s="48"/>
      <c r="BPZ90" s="48"/>
      <c r="BQA90" s="48"/>
      <c r="BQB90" s="48"/>
      <c r="BQC90" s="48"/>
      <c r="BQD90" s="48"/>
      <c r="BQE90" s="48"/>
      <c r="BQF90" s="48"/>
      <c r="BQG90" s="48"/>
      <c r="BQH90" s="48"/>
      <c r="BQI90" s="48"/>
      <c r="BQJ90" s="48"/>
      <c r="BQK90" s="48"/>
      <c r="BQL90" s="48"/>
      <c r="BQM90" s="48"/>
      <c r="BQN90" s="48"/>
      <c r="BQO90" s="48"/>
      <c r="BQP90" s="48"/>
      <c r="BQQ90" s="48"/>
      <c r="BQR90" s="48"/>
      <c r="BQS90" s="48"/>
      <c r="BQT90" s="48"/>
      <c r="BQU90" s="48"/>
      <c r="BQV90" s="48"/>
      <c r="BQW90" s="48"/>
      <c r="BQX90" s="48"/>
      <c r="BQY90" s="48"/>
      <c r="BQZ90" s="48"/>
      <c r="BRA90" s="48"/>
      <c r="BRB90" s="48"/>
      <c r="BRC90" s="48"/>
      <c r="BRD90" s="48"/>
      <c r="BRE90" s="48"/>
      <c r="BRF90" s="48"/>
      <c r="BRG90" s="48"/>
      <c r="BRH90" s="48"/>
      <c r="BRI90" s="48"/>
      <c r="BRJ90" s="48"/>
      <c r="BRK90" s="48"/>
      <c r="BRL90" s="48"/>
      <c r="BRM90" s="48"/>
      <c r="BRN90" s="48"/>
      <c r="BRO90" s="48"/>
      <c r="BRP90" s="48"/>
      <c r="BRQ90" s="48"/>
      <c r="BRR90" s="48"/>
      <c r="BRS90" s="48"/>
      <c r="BRT90" s="48"/>
      <c r="BRU90" s="48"/>
      <c r="BRV90" s="48"/>
      <c r="BRW90" s="48"/>
      <c r="BRX90" s="48"/>
      <c r="BRY90" s="48"/>
      <c r="BRZ90" s="48"/>
      <c r="BSA90" s="48"/>
      <c r="BSB90" s="48"/>
      <c r="BSC90" s="48"/>
      <c r="BSD90" s="48"/>
      <c r="BSE90" s="48"/>
      <c r="BSF90" s="48"/>
      <c r="BSG90" s="48"/>
      <c r="BSH90" s="48"/>
      <c r="BSI90" s="48"/>
      <c r="BSJ90" s="48"/>
      <c r="BSK90" s="48"/>
      <c r="BSL90" s="48"/>
      <c r="BSM90" s="48"/>
      <c r="BSN90" s="48"/>
      <c r="BSO90" s="48"/>
      <c r="BSP90" s="48"/>
      <c r="BSQ90" s="48"/>
      <c r="BSR90" s="48"/>
      <c r="BSS90" s="48"/>
      <c r="BST90" s="48"/>
      <c r="BSU90" s="48"/>
      <c r="BSV90" s="48"/>
      <c r="BSW90" s="48"/>
      <c r="BSX90" s="48"/>
      <c r="BSY90" s="48"/>
      <c r="BSZ90" s="48"/>
      <c r="BTA90" s="48"/>
      <c r="BTB90" s="48"/>
      <c r="BTC90" s="48"/>
      <c r="BTD90" s="48"/>
      <c r="BTE90" s="48"/>
      <c r="BTF90" s="48"/>
      <c r="BTG90" s="48"/>
      <c r="BTH90" s="48"/>
      <c r="BTI90" s="48"/>
      <c r="BTJ90" s="48"/>
      <c r="BTK90" s="48"/>
      <c r="BTL90" s="48"/>
      <c r="BTM90" s="48"/>
      <c r="BTN90" s="48"/>
      <c r="BTO90" s="48"/>
      <c r="BTP90" s="48"/>
      <c r="BTQ90" s="48"/>
      <c r="BTR90" s="48"/>
      <c r="BTS90" s="48"/>
      <c r="BTT90" s="48"/>
      <c r="BTU90" s="48"/>
      <c r="BTV90" s="48"/>
      <c r="BTW90" s="48"/>
      <c r="BTX90" s="48"/>
      <c r="BTY90" s="48"/>
      <c r="BTZ90" s="48"/>
      <c r="BUA90" s="48"/>
      <c r="BUB90" s="48"/>
      <c r="BUC90" s="48"/>
      <c r="BUD90" s="48"/>
      <c r="BUE90" s="48"/>
      <c r="BUF90" s="48"/>
      <c r="BUG90" s="48"/>
      <c r="BUH90" s="48"/>
      <c r="BUI90" s="48"/>
      <c r="BUJ90" s="48"/>
      <c r="BUK90" s="48"/>
      <c r="BUL90" s="48"/>
      <c r="BUM90" s="48"/>
      <c r="BUN90" s="48"/>
      <c r="BUO90" s="48"/>
      <c r="BUP90" s="48"/>
      <c r="BUQ90" s="48"/>
      <c r="BUR90" s="48"/>
      <c r="BUS90" s="48"/>
      <c r="BUT90" s="48"/>
      <c r="BUU90" s="48"/>
      <c r="BUV90" s="48"/>
      <c r="BUW90" s="48"/>
      <c r="BUX90" s="48"/>
      <c r="BUY90" s="48"/>
      <c r="BUZ90" s="48"/>
      <c r="BVA90" s="48"/>
      <c r="BVB90" s="48"/>
      <c r="BVC90" s="48"/>
      <c r="BVD90" s="48"/>
      <c r="BVE90" s="48"/>
      <c r="BVF90" s="48"/>
      <c r="BVG90" s="48"/>
      <c r="BVH90" s="48"/>
      <c r="BVI90" s="48"/>
      <c r="BVJ90" s="48"/>
      <c r="BVK90" s="48"/>
      <c r="BVL90" s="48"/>
      <c r="BVM90" s="48"/>
      <c r="BVN90" s="48"/>
      <c r="BVO90" s="48"/>
      <c r="BVP90" s="48"/>
      <c r="BVQ90" s="48"/>
      <c r="BVR90" s="48"/>
      <c r="BVS90" s="48"/>
      <c r="BVT90" s="48"/>
      <c r="BVU90" s="48"/>
      <c r="BVV90" s="48"/>
      <c r="BVW90" s="48"/>
      <c r="BVX90" s="48"/>
      <c r="BVY90" s="48"/>
      <c r="BVZ90" s="48"/>
      <c r="BWA90" s="48"/>
      <c r="BWB90" s="48"/>
      <c r="BWC90" s="48"/>
      <c r="BWD90" s="48"/>
      <c r="BWE90" s="48"/>
      <c r="BWF90" s="48"/>
      <c r="BWG90" s="48"/>
      <c r="BWH90" s="48"/>
      <c r="BWI90" s="48"/>
      <c r="BWJ90" s="48"/>
      <c r="BWK90" s="48"/>
      <c r="BWL90" s="48"/>
      <c r="BWM90" s="48"/>
      <c r="BWN90" s="48"/>
      <c r="BWO90" s="48"/>
      <c r="BWP90" s="48"/>
      <c r="BWQ90" s="48"/>
      <c r="BWR90" s="48"/>
      <c r="BWS90" s="48"/>
      <c r="BWT90" s="48"/>
      <c r="BWU90" s="48"/>
      <c r="BWV90" s="48"/>
      <c r="BWW90" s="48"/>
      <c r="BWX90" s="48"/>
      <c r="BWY90" s="48"/>
      <c r="BWZ90" s="48"/>
      <c r="BXA90" s="48"/>
      <c r="BXB90" s="48"/>
      <c r="BXC90" s="48"/>
      <c r="BXD90" s="48"/>
      <c r="BXE90" s="48"/>
      <c r="BXF90" s="48"/>
      <c r="BXG90" s="48"/>
      <c r="BXH90" s="48"/>
      <c r="BXI90" s="48"/>
      <c r="BXJ90" s="48"/>
      <c r="BXK90" s="48"/>
      <c r="BXL90" s="48"/>
      <c r="BXM90" s="48"/>
      <c r="BXN90" s="48"/>
      <c r="BXO90" s="48"/>
      <c r="BXP90" s="48"/>
      <c r="BXQ90" s="48"/>
      <c r="BXR90" s="48"/>
      <c r="BXS90" s="48"/>
      <c r="BXT90" s="48"/>
      <c r="BXU90" s="48"/>
      <c r="BXV90" s="48"/>
      <c r="BXW90" s="48"/>
      <c r="BXX90" s="48"/>
      <c r="BXY90" s="48"/>
      <c r="BXZ90" s="48"/>
      <c r="BYA90" s="48"/>
      <c r="BYB90" s="48"/>
      <c r="BYC90" s="48"/>
      <c r="BYD90" s="48"/>
      <c r="BYE90" s="48"/>
      <c r="BYF90" s="48"/>
      <c r="BYG90" s="48"/>
      <c r="BYH90" s="48"/>
      <c r="BYI90" s="48"/>
      <c r="BYJ90" s="48"/>
      <c r="BYK90" s="48"/>
      <c r="BYL90" s="48"/>
      <c r="BYM90" s="48"/>
      <c r="BYN90" s="48"/>
      <c r="BYO90" s="48"/>
      <c r="BYP90" s="48"/>
      <c r="BYQ90" s="48"/>
      <c r="BYR90" s="48"/>
      <c r="BYS90" s="48"/>
      <c r="BYT90" s="48"/>
      <c r="BYU90" s="48"/>
      <c r="BYV90" s="48"/>
      <c r="BYW90" s="48"/>
      <c r="BYX90" s="48"/>
      <c r="BYY90" s="48"/>
      <c r="BYZ90" s="48"/>
      <c r="BZA90" s="48"/>
      <c r="BZB90" s="48"/>
      <c r="BZC90" s="48"/>
      <c r="BZD90" s="48"/>
      <c r="BZE90" s="48"/>
      <c r="BZF90" s="48"/>
      <c r="BZG90" s="48"/>
      <c r="BZH90" s="48"/>
      <c r="BZI90" s="48"/>
      <c r="BZJ90" s="48"/>
      <c r="BZK90" s="48"/>
      <c r="BZL90" s="48"/>
      <c r="BZM90" s="48"/>
      <c r="BZN90" s="48"/>
      <c r="BZO90" s="48"/>
      <c r="BZP90" s="48"/>
      <c r="BZQ90" s="48"/>
      <c r="BZR90" s="48"/>
      <c r="BZS90" s="48"/>
      <c r="BZT90" s="48"/>
      <c r="BZU90" s="48"/>
      <c r="BZV90" s="48"/>
      <c r="BZW90" s="48"/>
      <c r="BZX90" s="48"/>
      <c r="BZY90" s="48"/>
      <c r="BZZ90" s="48"/>
      <c r="CAA90" s="48"/>
      <c r="CAB90" s="48"/>
      <c r="CAC90" s="48"/>
      <c r="CAD90" s="48"/>
      <c r="CAE90" s="48"/>
      <c r="CAF90" s="48"/>
      <c r="CAG90" s="48"/>
      <c r="CAH90" s="48"/>
      <c r="CAI90" s="48"/>
      <c r="CAJ90" s="48"/>
      <c r="CAK90" s="48"/>
      <c r="CAL90" s="48"/>
      <c r="CAM90" s="48"/>
      <c r="CAN90" s="48"/>
      <c r="CAO90" s="48"/>
      <c r="CAP90" s="48"/>
      <c r="CAQ90" s="48"/>
      <c r="CAR90" s="48"/>
      <c r="CAS90" s="48"/>
      <c r="CAT90" s="48"/>
      <c r="CAU90" s="48"/>
      <c r="CAV90" s="48"/>
      <c r="CAW90" s="48"/>
      <c r="CAX90" s="48"/>
      <c r="CAY90" s="48"/>
      <c r="CAZ90" s="48"/>
      <c r="CBA90" s="48"/>
      <c r="CBB90" s="48"/>
      <c r="CBC90" s="48"/>
      <c r="CBD90" s="48"/>
      <c r="CBE90" s="48"/>
      <c r="CBF90" s="48"/>
      <c r="CBG90" s="48"/>
      <c r="CBH90" s="48"/>
      <c r="CBI90" s="48"/>
      <c r="CBJ90" s="48"/>
      <c r="CBK90" s="48"/>
      <c r="CBL90" s="48"/>
      <c r="CBM90" s="48"/>
      <c r="CBN90" s="48"/>
      <c r="CBO90" s="48"/>
      <c r="CBP90" s="48"/>
      <c r="CBQ90" s="48"/>
      <c r="CBR90" s="48"/>
      <c r="CBS90" s="48"/>
      <c r="CBT90" s="48"/>
      <c r="CBU90" s="48"/>
      <c r="CBV90" s="48"/>
      <c r="CBW90" s="48"/>
      <c r="CBX90" s="48"/>
      <c r="CBY90" s="48"/>
      <c r="CBZ90" s="48"/>
      <c r="CCA90" s="48"/>
      <c r="CCB90" s="48"/>
      <c r="CCC90" s="48"/>
      <c r="CCD90" s="48"/>
      <c r="CCE90" s="48"/>
      <c r="CCF90" s="48"/>
      <c r="CCG90" s="48"/>
      <c r="CCH90" s="48"/>
      <c r="CCI90" s="48"/>
      <c r="CCJ90" s="48"/>
      <c r="CCK90" s="48"/>
      <c r="CCL90" s="48"/>
      <c r="CCM90" s="48"/>
      <c r="CCN90" s="48"/>
      <c r="CCO90" s="48"/>
      <c r="CCP90" s="48"/>
      <c r="CCQ90" s="48"/>
      <c r="CCR90" s="48"/>
      <c r="CCS90" s="48"/>
      <c r="CCT90" s="48"/>
      <c r="CCU90" s="48"/>
      <c r="CCV90" s="48"/>
      <c r="CCW90" s="48"/>
      <c r="CCX90" s="48"/>
      <c r="CCY90" s="48"/>
      <c r="CCZ90" s="48"/>
      <c r="CDA90" s="48"/>
      <c r="CDB90" s="48"/>
      <c r="CDC90" s="48"/>
      <c r="CDD90" s="48"/>
      <c r="CDE90" s="48"/>
      <c r="CDF90" s="48"/>
      <c r="CDG90" s="48"/>
      <c r="CDH90" s="48"/>
      <c r="CDI90" s="48"/>
      <c r="CDJ90" s="48"/>
      <c r="CDK90" s="48"/>
      <c r="CDL90" s="48"/>
      <c r="CDM90" s="48"/>
      <c r="CDN90" s="48"/>
      <c r="CDO90" s="48"/>
      <c r="CDP90" s="48"/>
      <c r="CDQ90" s="48"/>
      <c r="CDR90" s="48"/>
      <c r="CDS90" s="48"/>
      <c r="CDT90" s="48"/>
      <c r="CDU90" s="48"/>
      <c r="CDV90" s="48"/>
      <c r="CDW90" s="48"/>
      <c r="CDX90" s="48"/>
      <c r="CDY90" s="48"/>
      <c r="CDZ90" s="48"/>
      <c r="CEA90" s="48"/>
      <c r="CEB90" s="48"/>
      <c r="CEC90" s="48"/>
      <c r="CED90" s="48"/>
      <c r="CEE90" s="48"/>
      <c r="CEF90" s="48"/>
      <c r="CEG90" s="48"/>
      <c r="CEH90" s="48"/>
      <c r="CEI90" s="48"/>
      <c r="CEJ90" s="48"/>
      <c r="CEK90" s="48"/>
      <c r="CEL90" s="48"/>
      <c r="CEM90" s="48"/>
      <c r="CEN90" s="48"/>
      <c r="CEO90" s="48"/>
      <c r="CEP90" s="48"/>
      <c r="CEQ90" s="48"/>
      <c r="CER90" s="48"/>
      <c r="CES90" s="48"/>
      <c r="CET90" s="48"/>
      <c r="CEU90" s="48"/>
      <c r="CEV90" s="48"/>
      <c r="CEW90" s="48"/>
      <c r="CEX90" s="48"/>
      <c r="CEY90" s="48"/>
      <c r="CEZ90" s="48"/>
      <c r="CFA90" s="48"/>
      <c r="CFB90" s="48"/>
      <c r="CFC90" s="48"/>
      <c r="CFD90" s="48"/>
      <c r="CFE90" s="48"/>
      <c r="CFF90" s="48"/>
      <c r="CFG90" s="48"/>
      <c r="CFH90" s="48"/>
      <c r="CFI90" s="48"/>
      <c r="CFJ90" s="48"/>
      <c r="CFK90" s="48"/>
      <c r="CFL90" s="48"/>
      <c r="CFM90" s="48"/>
      <c r="CFN90" s="48"/>
      <c r="CFO90" s="48"/>
      <c r="CFP90" s="48"/>
      <c r="CFQ90" s="48"/>
      <c r="CFR90" s="48"/>
      <c r="CFS90" s="48"/>
      <c r="CFT90" s="48"/>
      <c r="CFU90" s="48"/>
      <c r="CFV90" s="48"/>
      <c r="CFW90" s="48"/>
      <c r="CFX90" s="48"/>
      <c r="CFY90" s="48"/>
      <c r="CFZ90" s="48"/>
      <c r="CGA90" s="48"/>
      <c r="CGB90" s="48"/>
      <c r="CGC90" s="48"/>
      <c r="CGD90" s="48"/>
      <c r="CGE90" s="48"/>
      <c r="CGF90" s="48"/>
      <c r="CGG90" s="48"/>
      <c r="CGH90" s="48"/>
      <c r="CGI90" s="48"/>
      <c r="CGJ90" s="48"/>
      <c r="CGK90" s="48"/>
      <c r="CGL90" s="48"/>
      <c r="CGM90" s="48"/>
      <c r="CGN90" s="48"/>
      <c r="CGO90" s="48"/>
      <c r="CGP90" s="48"/>
      <c r="CGQ90" s="48"/>
      <c r="CGR90" s="48"/>
      <c r="CGS90" s="48"/>
      <c r="CGT90" s="48"/>
      <c r="CGU90" s="48"/>
      <c r="CGV90" s="48"/>
      <c r="CGW90" s="48"/>
      <c r="CGX90" s="48"/>
      <c r="CGY90" s="48"/>
      <c r="CGZ90" s="48"/>
      <c r="CHA90" s="48"/>
      <c r="CHB90" s="48"/>
      <c r="CHC90" s="48"/>
      <c r="CHD90" s="48"/>
      <c r="CHE90" s="48"/>
      <c r="CHF90" s="48"/>
      <c r="CHG90" s="48"/>
      <c r="CHH90" s="48"/>
      <c r="CHI90" s="48"/>
      <c r="CHJ90" s="48"/>
      <c r="CHK90" s="48"/>
      <c r="CHL90" s="48"/>
      <c r="CHM90" s="48"/>
      <c r="CHN90" s="48"/>
      <c r="CHO90" s="48"/>
      <c r="CHP90" s="48"/>
      <c r="CHQ90" s="48"/>
      <c r="CHR90" s="48"/>
      <c r="CHS90" s="48"/>
      <c r="CHT90" s="48"/>
      <c r="CHU90" s="48"/>
      <c r="CHV90" s="48"/>
      <c r="CHW90" s="48"/>
      <c r="CHX90" s="48"/>
      <c r="CHY90" s="48"/>
      <c r="CHZ90" s="48"/>
      <c r="CIA90" s="48"/>
      <c r="CIB90" s="48"/>
      <c r="CIC90" s="48"/>
      <c r="CID90" s="48"/>
      <c r="CIE90" s="48"/>
      <c r="CIF90" s="48"/>
      <c r="CIG90" s="48"/>
      <c r="CIH90" s="48"/>
      <c r="CII90" s="48"/>
      <c r="CIJ90" s="48"/>
      <c r="CIK90" s="48"/>
      <c r="CIL90" s="48"/>
      <c r="CIM90" s="48"/>
      <c r="CIN90" s="48"/>
      <c r="CIO90" s="48"/>
      <c r="CIP90" s="48"/>
      <c r="CIQ90" s="48"/>
      <c r="CIR90" s="48"/>
      <c r="CIS90" s="48"/>
      <c r="CIT90" s="48"/>
      <c r="CIU90" s="48"/>
      <c r="CIV90" s="48"/>
      <c r="CIW90" s="48"/>
      <c r="CIX90" s="48"/>
      <c r="CIY90" s="48"/>
      <c r="CIZ90" s="48"/>
      <c r="CJA90" s="48"/>
      <c r="CJB90" s="48"/>
      <c r="CJC90" s="48"/>
      <c r="CJD90" s="48"/>
      <c r="CJE90" s="48"/>
      <c r="CJF90" s="48"/>
      <c r="CJG90" s="48"/>
      <c r="CJH90" s="48"/>
      <c r="CJI90" s="48"/>
      <c r="CJJ90" s="48"/>
      <c r="CJK90" s="48"/>
      <c r="CJL90" s="48"/>
      <c r="CJM90" s="48"/>
      <c r="CJN90" s="48"/>
      <c r="CJO90" s="48"/>
      <c r="CJP90" s="48"/>
      <c r="CJQ90" s="48"/>
      <c r="CJR90" s="48"/>
      <c r="CJS90" s="48"/>
      <c r="CJT90" s="48"/>
      <c r="CJU90" s="48"/>
      <c r="CJV90" s="48"/>
      <c r="CJW90" s="48"/>
      <c r="CJX90" s="48"/>
      <c r="CJY90" s="48"/>
      <c r="CJZ90" s="48"/>
      <c r="CKA90" s="48"/>
      <c r="CKB90" s="48"/>
      <c r="CKC90" s="48"/>
      <c r="CKD90" s="48"/>
      <c r="CKE90" s="48"/>
      <c r="CKF90" s="48"/>
      <c r="CKG90" s="48"/>
      <c r="CKH90" s="48"/>
      <c r="CKI90" s="48"/>
      <c r="CKJ90" s="48"/>
      <c r="CKK90" s="48"/>
      <c r="CKL90" s="48"/>
      <c r="CKM90" s="48"/>
      <c r="CKN90" s="48"/>
      <c r="CKO90" s="48"/>
      <c r="CKP90" s="48"/>
      <c r="CKQ90" s="48"/>
      <c r="CKR90" s="48"/>
      <c r="CKS90" s="48"/>
      <c r="CKT90" s="48"/>
      <c r="CKU90" s="48"/>
      <c r="CKV90" s="48"/>
      <c r="CKW90" s="48"/>
      <c r="CKX90" s="48"/>
      <c r="CKY90" s="48"/>
      <c r="CKZ90" s="48"/>
      <c r="CLA90" s="48"/>
      <c r="CLB90" s="48"/>
      <c r="CLC90" s="48"/>
      <c r="CLD90" s="48"/>
      <c r="CLE90" s="48"/>
      <c r="CLF90" s="48"/>
      <c r="CLG90" s="48"/>
      <c r="CLH90" s="48"/>
      <c r="CLI90" s="48"/>
      <c r="CLJ90" s="48"/>
      <c r="CLK90" s="48"/>
      <c r="CLL90" s="48"/>
      <c r="CLM90" s="48"/>
      <c r="CLN90" s="48"/>
      <c r="CLO90" s="48"/>
      <c r="CLP90" s="48"/>
      <c r="CLQ90" s="48"/>
      <c r="CLR90" s="48"/>
      <c r="CLS90" s="48"/>
      <c r="CLT90" s="48"/>
      <c r="CLU90" s="48"/>
      <c r="CLV90" s="48"/>
      <c r="CLW90" s="48"/>
      <c r="CLX90" s="48"/>
      <c r="CLY90" s="48"/>
      <c r="CLZ90" s="48"/>
      <c r="CMA90" s="48"/>
      <c r="CMB90" s="48"/>
      <c r="CMC90" s="48"/>
      <c r="CMD90" s="48"/>
      <c r="CME90" s="48"/>
      <c r="CMF90" s="48"/>
      <c r="CMG90" s="48"/>
      <c r="CMH90" s="48"/>
      <c r="CMI90" s="48"/>
      <c r="CMJ90" s="48"/>
      <c r="CMK90" s="48"/>
      <c r="CML90" s="48"/>
      <c r="CMM90" s="48"/>
      <c r="CMN90" s="48"/>
      <c r="CMO90" s="48"/>
      <c r="CMP90" s="48"/>
      <c r="CMQ90" s="48"/>
      <c r="CMR90" s="48"/>
      <c r="CMS90" s="48"/>
      <c r="CMT90" s="48"/>
      <c r="CMU90" s="48"/>
      <c r="CMV90" s="48"/>
      <c r="CMW90" s="48"/>
      <c r="CMX90" s="48"/>
      <c r="CMY90" s="48"/>
      <c r="CMZ90" s="48"/>
      <c r="CNA90" s="48"/>
      <c r="CNB90" s="48"/>
      <c r="CNC90" s="48"/>
      <c r="CND90" s="48"/>
      <c r="CNE90" s="48"/>
      <c r="CNF90" s="48"/>
      <c r="CNG90" s="48"/>
      <c r="CNH90" s="48"/>
      <c r="CNI90" s="48"/>
      <c r="CNJ90" s="48"/>
      <c r="CNK90" s="48"/>
      <c r="CNL90" s="48"/>
      <c r="CNM90" s="48"/>
      <c r="CNN90" s="48"/>
      <c r="CNO90" s="48"/>
      <c r="CNP90" s="48"/>
      <c r="CNQ90" s="48"/>
      <c r="CNR90" s="48"/>
      <c r="CNS90" s="48"/>
      <c r="CNT90" s="48"/>
      <c r="CNU90" s="48"/>
      <c r="CNV90" s="48"/>
      <c r="CNW90" s="48"/>
      <c r="CNX90" s="48"/>
      <c r="CNY90" s="48"/>
      <c r="CNZ90" s="48"/>
      <c r="COA90" s="48"/>
      <c r="COB90" s="48"/>
      <c r="COC90" s="48"/>
      <c r="COD90" s="48"/>
      <c r="COE90" s="48"/>
      <c r="COF90" s="48"/>
      <c r="COG90" s="48"/>
      <c r="COH90" s="48"/>
      <c r="COI90" s="48"/>
      <c r="COJ90" s="48"/>
      <c r="COK90" s="48"/>
      <c r="COL90" s="48"/>
      <c r="COM90" s="48"/>
      <c r="CON90" s="48"/>
      <c r="COO90" s="48"/>
      <c r="COP90" s="48"/>
      <c r="COQ90" s="48"/>
      <c r="COR90" s="48"/>
      <c r="COS90" s="48"/>
      <c r="COT90" s="48"/>
      <c r="COU90" s="48"/>
      <c r="COV90" s="48"/>
      <c r="COW90" s="48"/>
      <c r="COX90" s="48"/>
      <c r="COY90" s="48"/>
      <c r="COZ90" s="48"/>
      <c r="CPA90" s="48"/>
      <c r="CPB90" s="48"/>
      <c r="CPC90" s="48"/>
      <c r="CPD90" s="48"/>
      <c r="CPE90" s="48"/>
      <c r="CPF90" s="48"/>
      <c r="CPG90" s="48"/>
      <c r="CPH90" s="48"/>
      <c r="CPI90" s="48"/>
      <c r="CPJ90" s="48"/>
      <c r="CPK90" s="48"/>
      <c r="CPL90" s="48"/>
      <c r="CPM90" s="48"/>
      <c r="CPN90" s="48"/>
      <c r="CPO90" s="48"/>
      <c r="CPP90" s="48"/>
      <c r="CPQ90" s="48"/>
      <c r="CPR90" s="48"/>
      <c r="CPS90" s="48"/>
      <c r="CPT90" s="48"/>
      <c r="CPU90" s="48"/>
      <c r="CPV90" s="48"/>
      <c r="CPW90" s="48"/>
      <c r="CPX90" s="48"/>
      <c r="CPY90" s="48"/>
      <c r="CPZ90" s="48"/>
      <c r="CQA90" s="48"/>
      <c r="CQB90" s="48"/>
      <c r="CQC90" s="48"/>
      <c r="CQD90" s="48"/>
      <c r="CQE90" s="48"/>
      <c r="CQF90" s="48"/>
      <c r="CQG90" s="48"/>
      <c r="CQH90" s="48"/>
      <c r="CQI90" s="48"/>
      <c r="CQJ90" s="48"/>
      <c r="CQK90" s="48"/>
      <c r="CQL90" s="48"/>
      <c r="CQM90" s="48"/>
      <c r="CQN90" s="48"/>
      <c r="CQO90" s="48"/>
      <c r="CQP90" s="48"/>
      <c r="CQQ90" s="48"/>
      <c r="CQR90" s="48"/>
      <c r="CQS90" s="48"/>
      <c r="CQT90" s="48"/>
      <c r="CQU90" s="48"/>
      <c r="CQV90" s="48"/>
      <c r="CQW90" s="48"/>
      <c r="CQX90" s="48"/>
      <c r="CQY90" s="48"/>
      <c r="CQZ90" s="48"/>
      <c r="CRA90" s="48"/>
      <c r="CRB90" s="48"/>
      <c r="CRC90" s="48"/>
      <c r="CRD90" s="48"/>
      <c r="CRE90" s="48"/>
      <c r="CRF90" s="48"/>
      <c r="CRG90" s="48"/>
      <c r="CRH90" s="48"/>
      <c r="CRI90" s="48"/>
      <c r="CRJ90" s="48"/>
      <c r="CRK90" s="48"/>
      <c r="CRL90" s="48"/>
      <c r="CRM90" s="48"/>
      <c r="CRN90" s="48"/>
      <c r="CRO90" s="48"/>
      <c r="CRP90" s="48"/>
      <c r="CRQ90" s="48"/>
      <c r="CRR90" s="48"/>
      <c r="CRS90" s="48"/>
      <c r="CRT90" s="48"/>
      <c r="CRU90" s="48"/>
      <c r="CRV90" s="48"/>
      <c r="CRW90" s="48"/>
      <c r="CRX90" s="48"/>
      <c r="CRY90" s="48"/>
      <c r="CRZ90" s="48"/>
      <c r="CSA90" s="48"/>
      <c r="CSB90" s="48"/>
      <c r="CSC90" s="48"/>
      <c r="CSD90" s="48"/>
      <c r="CSE90" s="48"/>
      <c r="CSF90" s="48"/>
      <c r="CSG90" s="48"/>
      <c r="CSH90" s="48"/>
      <c r="CSI90" s="48"/>
      <c r="CSJ90" s="48"/>
      <c r="CSK90" s="48"/>
      <c r="CSL90" s="48"/>
      <c r="CSM90" s="48"/>
      <c r="CSN90" s="48"/>
      <c r="CSO90" s="48"/>
      <c r="CSP90" s="48"/>
      <c r="CSQ90" s="48"/>
      <c r="CSR90" s="48"/>
      <c r="CSS90" s="48"/>
      <c r="CST90" s="48"/>
      <c r="CSU90" s="48"/>
      <c r="CSV90" s="48"/>
      <c r="CSW90" s="48"/>
      <c r="CSX90" s="48"/>
      <c r="CSY90" s="48"/>
      <c r="CSZ90" s="48"/>
      <c r="CTA90" s="48"/>
      <c r="CTB90" s="48"/>
      <c r="CTC90" s="48"/>
      <c r="CTD90" s="48"/>
      <c r="CTE90" s="48"/>
      <c r="CTF90" s="48"/>
      <c r="CTG90" s="48"/>
      <c r="CTH90" s="48"/>
      <c r="CTI90" s="48"/>
      <c r="CTJ90" s="48"/>
      <c r="CTK90" s="48"/>
      <c r="CTL90" s="48"/>
      <c r="CTM90" s="48"/>
      <c r="CTN90" s="48"/>
      <c r="CTO90" s="48"/>
      <c r="CTP90" s="48"/>
      <c r="CTQ90" s="48"/>
      <c r="CTR90" s="48"/>
      <c r="CTS90" s="48"/>
      <c r="CTT90" s="48"/>
      <c r="CTU90" s="48"/>
      <c r="CTV90" s="48"/>
      <c r="CTW90" s="48"/>
      <c r="CTX90" s="48"/>
      <c r="CTY90" s="48"/>
      <c r="CTZ90" s="48"/>
      <c r="CUA90" s="48"/>
      <c r="CUB90" s="48"/>
      <c r="CUC90" s="48"/>
      <c r="CUD90" s="48"/>
      <c r="CUE90" s="48"/>
      <c r="CUF90" s="48"/>
      <c r="CUG90" s="48"/>
      <c r="CUH90" s="48"/>
      <c r="CUI90" s="48"/>
      <c r="CUJ90" s="48"/>
      <c r="CUK90" s="48"/>
      <c r="CUL90" s="48"/>
      <c r="CUM90" s="48"/>
      <c r="CUN90" s="48"/>
      <c r="CUO90" s="48"/>
      <c r="CUP90" s="48"/>
      <c r="CUQ90" s="48"/>
      <c r="CUR90" s="48"/>
      <c r="CUS90" s="48"/>
      <c r="CUT90" s="48"/>
      <c r="CUU90" s="48"/>
      <c r="CUV90" s="48"/>
      <c r="CUW90" s="48"/>
      <c r="CUX90" s="48"/>
      <c r="CUY90" s="48"/>
      <c r="CUZ90" s="48"/>
      <c r="CVA90" s="48"/>
      <c r="CVB90" s="48"/>
      <c r="CVC90" s="48"/>
      <c r="CVD90" s="48"/>
      <c r="CVE90" s="48"/>
      <c r="CVF90" s="48"/>
      <c r="CVG90" s="48"/>
      <c r="CVH90" s="48"/>
      <c r="CVI90" s="48"/>
      <c r="CVJ90" s="48"/>
      <c r="CVK90" s="48"/>
      <c r="CVL90" s="48"/>
      <c r="CVM90" s="48"/>
      <c r="CVN90" s="48"/>
      <c r="CVO90" s="48"/>
      <c r="CVP90" s="48"/>
      <c r="CVQ90" s="48"/>
      <c r="CVR90" s="48"/>
      <c r="CVS90" s="48"/>
      <c r="CVT90" s="48"/>
      <c r="CVU90" s="48"/>
      <c r="CVV90" s="48"/>
      <c r="CVW90" s="48"/>
      <c r="CVX90" s="48"/>
      <c r="CVY90" s="48"/>
      <c r="CVZ90" s="48"/>
      <c r="CWA90" s="48"/>
      <c r="CWB90" s="48"/>
      <c r="CWC90" s="48"/>
      <c r="CWD90" s="48"/>
      <c r="CWE90" s="48"/>
      <c r="CWF90" s="48"/>
      <c r="CWG90" s="48"/>
      <c r="CWH90" s="48"/>
      <c r="CWI90" s="48"/>
      <c r="CWJ90" s="48"/>
      <c r="CWK90" s="48"/>
      <c r="CWL90" s="48"/>
      <c r="CWM90" s="48"/>
      <c r="CWN90" s="48"/>
      <c r="CWO90" s="48"/>
      <c r="CWP90" s="48"/>
      <c r="CWQ90" s="48"/>
      <c r="CWR90" s="48"/>
      <c r="CWS90" s="48"/>
      <c r="CWT90" s="48"/>
      <c r="CWU90" s="48"/>
      <c r="CWV90" s="48"/>
      <c r="CWW90" s="48"/>
      <c r="CWX90" s="48"/>
      <c r="CWY90" s="48"/>
      <c r="CWZ90" s="48"/>
      <c r="CXA90" s="48"/>
      <c r="CXB90" s="48"/>
      <c r="CXC90" s="48"/>
      <c r="CXD90" s="48"/>
      <c r="CXE90" s="48"/>
      <c r="CXF90" s="48"/>
      <c r="CXG90" s="48"/>
      <c r="CXH90" s="48"/>
      <c r="CXI90" s="48"/>
      <c r="CXJ90" s="48"/>
      <c r="CXK90" s="48"/>
      <c r="CXL90" s="48"/>
      <c r="CXM90" s="48"/>
      <c r="CXN90" s="48"/>
      <c r="CXO90" s="48"/>
      <c r="CXP90" s="48"/>
      <c r="CXQ90" s="48"/>
      <c r="CXR90" s="48"/>
      <c r="CXS90" s="48"/>
      <c r="CXT90" s="48"/>
      <c r="CXU90" s="48"/>
      <c r="CXV90" s="48"/>
      <c r="CXW90" s="48"/>
      <c r="CXX90" s="48"/>
      <c r="CXY90" s="48"/>
      <c r="CXZ90" s="48"/>
      <c r="CYA90" s="48"/>
      <c r="CYB90" s="48"/>
      <c r="CYC90" s="48"/>
      <c r="CYD90" s="48"/>
      <c r="CYE90" s="48"/>
      <c r="CYF90" s="48"/>
      <c r="CYG90" s="48"/>
      <c r="CYH90" s="48"/>
      <c r="CYI90" s="48"/>
      <c r="CYJ90" s="48"/>
      <c r="CYK90" s="48"/>
      <c r="CYL90" s="48"/>
      <c r="CYM90" s="48"/>
      <c r="CYN90" s="48"/>
      <c r="CYO90" s="48"/>
      <c r="CYP90" s="48"/>
      <c r="CYQ90" s="48"/>
      <c r="CYR90" s="48"/>
      <c r="CYS90" s="48"/>
      <c r="CYT90" s="48"/>
      <c r="CYU90" s="48"/>
      <c r="CYV90" s="48"/>
      <c r="CYW90" s="48"/>
      <c r="CYX90" s="48"/>
      <c r="CYY90" s="48"/>
      <c r="CYZ90" s="48"/>
      <c r="CZA90" s="48"/>
      <c r="CZB90" s="48"/>
      <c r="CZC90" s="48"/>
      <c r="CZD90" s="48"/>
      <c r="CZE90" s="48"/>
      <c r="CZF90" s="48"/>
      <c r="CZG90" s="48"/>
      <c r="CZH90" s="48"/>
      <c r="CZI90" s="48"/>
      <c r="CZJ90" s="48"/>
      <c r="CZK90" s="48"/>
      <c r="CZL90" s="48"/>
      <c r="CZM90" s="48"/>
      <c r="CZN90" s="48"/>
      <c r="CZO90" s="48"/>
      <c r="CZP90" s="48"/>
      <c r="CZQ90" s="48"/>
      <c r="CZR90" s="48"/>
      <c r="CZS90" s="48"/>
      <c r="CZT90" s="48"/>
      <c r="CZU90" s="48"/>
      <c r="CZV90" s="48"/>
      <c r="CZW90" s="48"/>
      <c r="CZX90" s="48"/>
      <c r="CZY90" s="48"/>
      <c r="CZZ90" s="48"/>
      <c r="DAA90" s="48"/>
      <c r="DAB90" s="48"/>
      <c r="DAC90" s="48"/>
      <c r="DAD90" s="48"/>
      <c r="DAE90" s="48"/>
      <c r="DAF90" s="48"/>
      <c r="DAG90" s="48"/>
      <c r="DAH90" s="48"/>
      <c r="DAI90" s="48"/>
      <c r="DAJ90" s="48"/>
      <c r="DAK90" s="48"/>
      <c r="DAL90" s="48"/>
      <c r="DAM90" s="48"/>
      <c r="DAN90" s="48"/>
      <c r="DAO90" s="48"/>
      <c r="DAP90" s="48"/>
      <c r="DAQ90" s="48"/>
      <c r="DAR90" s="48"/>
      <c r="DAS90" s="48"/>
      <c r="DAT90" s="48"/>
      <c r="DAU90" s="48"/>
      <c r="DAV90" s="48"/>
      <c r="DAW90" s="48"/>
      <c r="DAX90" s="48"/>
      <c r="DAY90" s="48"/>
      <c r="DAZ90" s="48"/>
      <c r="DBA90" s="48"/>
      <c r="DBB90" s="48"/>
      <c r="DBC90" s="48"/>
      <c r="DBD90" s="48"/>
      <c r="DBE90" s="48"/>
      <c r="DBF90" s="48"/>
      <c r="DBG90" s="48"/>
      <c r="DBH90" s="48"/>
      <c r="DBI90" s="48"/>
      <c r="DBJ90" s="48"/>
      <c r="DBK90" s="48"/>
      <c r="DBL90" s="48"/>
      <c r="DBM90" s="48"/>
      <c r="DBN90" s="48"/>
      <c r="DBO90" s="48"/>
      <c r="DBP90" s="48"/>
      <c r="DBQ90" s="48"/>
      <c r="DBR90" s="48"/>
      <c r="DBS90" s="48"/>
      <c r="DBT90" s="48"/>
      <c r="DBU90" s="48"/>
      <c r="DBV90" s="48"/>
      <c r="DBW90" s="48"/>
      <c r="DBX90" s="48"/>
      <c r="DBY90" s="48"/>
      <c r="DBZ90" s="48"/>
      <c r="DCA90" s="48"/>
      <c r="DCB90" s="48"/>
      <c r="DCC90" s="48"/>
      <c r="DCD90" s="48"/>
      <c r="DCE90" s="48"/>
      <c r="DCF90" s="48"/>
      <c r="DCG90" s="48"/>
      <c r="DCH90" s="48"/>
      <c r="DCI90" s="48"/>
      <c r="DCJ90" s="48"/>
      <c r="DCK90" s="48"/>
      <c r="DCL90" s="48"/>
      <c r="DCM90" s="48"/>
      <c r="DCN90" s="48"/>
      <c r="DCO90" s="48"/>
      <c r="DCP90" s="48"/>
      <c r="DCQ90" s="48"/>
      <c r="DCR90" s="48"/>
      <c r="DCS90" s="48"/>
      <c r="DCT90" s="48"/>
      <c r="DCU90" s="48"/>
      <c r="DCV90" s="48"/>
      <c r="DCW90" s="48"/>
      <c r="DCX90" s="48"/>
      <c r="DCY90" s="48"/>
      <c r="DCZ90" s="48"/>
      <c r="DDA90" s="48"/>
      <c r="DDB90" s="48"/>
      <c r="DDC90" s="48"/>
      <c r="DDD90" s="48"/>
      <c r="DDE90" s="48"/>
      <c r="DDF90" s="48"/>
      <c r="DDG90" s="48"/>
      <c r="DDH90" s="48"/>
      <c r="DDI90" s="48"/>
      <c r="DDJ90" s="48"/>
      <c r="DDK90" s="48"/>
      <c r="DDL90" s="48"/>
      <c r="DDM90" s="48"/>
      <c r="DDN90" s="48"/>
      <c r="DDO90" s="48"/>
      <c r="DDP90" s="48"/>
      <c r="DDQ90" s="48"/>
      <c r="DDR90" s="48"/>
      <c r="DDS90" s="48"/>
      <c r="DDT90" s="48"/>
      <c r="DDU90" s="48"/>
      <c r="DDV90" s="48"/>
      <c r="DDW90" s="48"/>
      <c r="DDX90" s="48"/>
      <c r="DDY90" s="48"/>
      <c r="DDZ90" s="48"/>
      <c r="DEA90" s="48"/>
      <c r="DEB90" s="48"/>
      <c r="DEC90" s="48"/>
      <c r="DED90" s="48"/>
      <c r="DEE90" s="48"/>
      <c r="DEF90" s="48"/>
      <c r="DEG90" s="48"/>
      <c r="DEH90" s="48"/>
      <c r="DEI90" s="48"/>
      <c r="DEJ90" s="48"/>
      <c r="DEK90" s="48"/>
      <c r="DEL90" s="48"/>
      <c r="DEM90" s="48"/>
      <c r="DEN90" s="48"/>
      <c r="DEO90" s="48"/>
      <c r="DEP90" s="48"/>
      <c r="DEQ90" s="48"/>
      <c r="DER90" s="48"/>
      <c r="DES90" s="48"/>
      <c r="DET90" s="48"/>
      <c r="DEU90" s="48"/>
      <c r="DEV90" s="48"/>
      <c r="DEW90" s="48"/>
      <c r="DEX90" s="48"/>
      <c r="DEY90" s="48"/>
      <c r="DEZ90" s="48"/>
      <c r="DFA90" s="48"/>
      <c r="DFB90" s="48"/>
      <c r="DFC90" s="48"/>
      <c r="DFD90" s="48"/>
      <c r="DFE90" s="48"/>
      <c r="DFF90" s="48"/>
      <c r="DFG90" s="48"/>
      <c r="DFH90" s="48"/>
      <c r="DFI90" s="48"/>
      <c r="DFJ90" s="48"/>
      <c r="DFK90" s="48"/>
      <c r="DFL90" s="48"/>
      <c r="DFM90" s="48"/>
      <c r="DFN90" s="48"/>
      <c r="DFO90" s="48"/>
      <c r="DFP90" s="48"/>
      <c r="DFQ90" s="48"/>
      <c r="DFR90" s="48"/>
      <c r="DFS90" s="48"/>
      <c r="DFT90" s="48"/>
      <c r="DFU90" s="48"/>
      <c r="DFV90" s="48"/>
      <c r="DFW90" s="48"/>
      <c r="DFX90" s="48"/>
      <c r="DFY90" s="48"/>
      <c r="DFZ90" s="48"/>
      <c r="DGA90" s="48"/>
      <c r="DGB90" s="48"/>
      <c r="DGC90" s="48"/>
      <c r="DGD90" s="48"/>
      <c r="DGE90" s="48"/>
      <c r="DGF90" s="48"/>
      <c r="DGG90" s="48"/>
      <c r="DGH90" s="48"/>
      <c r="DGI90" s="48"/>
      <c r="DGJ90" s="48"/>
      <c r="DGK90" s="48"/>
      <c r="DGL90" s="48"/>
      <c r="DGM90" s="48"/>
      <c r="DGN90" s="48"/>
      <c r="DGO90" s="48"/>
      <c r="DGP90" s="48"/>
      <c r="DGQ90" s="48"/>
      <c r="DGR90" s="48"/>
      <c r="DGS90" s="48"/>
      <c r="DGT90" s="48"/>
      <c r="DGU90" s="48"/>
      <c r="DGV90" s="48"/>
      <c r="DGW90" s="48"/>
      <c r="DGX90" s="48"/>
      <c r="DGY90" s="48"/>
      <c r="DGZ90" s="48"/>
      <c r="DHA90" s="48"/>
      <c r="DHB90" s="48"/>
      <c r="DHC90" s="48"/>
      <c r="DHD90" s="48"/>
      <c r="DHE90" s="48"/>
      <c r="DHF90" s="48"/>
      <c r="DHG90" s="48"/>
      <c r="DHH90" s="48"/>
      <c r="DHI90" s="48"/>
      <c r="DHJ90" s="48"/>
      <c r="DHK90" s="48"/>
      <c r="DHL90" s="48"/>
      <c r="DHM90" s="48"/>
      <c r="DHN90" s="48"/>
      <c r="DHO90" s="48"/>
      <c r="DHP90" s="48"/>
      <c r="DHQ90" s="48"/>
      <c r="DHR90" s="48"/>
      <c r="DHS90" s="48"/>
      <c r="DHT90" s="48"/>
      <c r="DHU90" s="48"/>
      <c r="DHV90" s="48"/>
      <c r="DHW90" s="48"/>
      <c r="DHX90" s="48"/>
      <c r="DHY90" s="48"/>
      <c r="DHZ90" s="48"/>
      <c r="DIA90" s="48"/>
      <c r="DIB90" s="48"/>
      <c r="DIC90" s="48"/>
      <c r="DID90" s="48"/>
      <c r="DIE90" s="48"/>
      <c r="DIF90" s="48"/>
      <c r="DIG90" s="48"/>
      <c r="DIH90" s="48"/>
      <c r="DII90" s="48"/>
      <c r="DIJ90" s="48"/>
      <c r="DIK90" s="48"/>
      <c r="DIL90" s="48"/>
      <c r="DIM90" s="48"/>
      <c r="DIN90" s="48"/>
      <c r="DIO90" s="48"/>
      <c r="DIP90" s="48"/>
      <c r="DIQ90" s="48"/>
      <c r="DIR90" s="48"/>
      <c r="DIS90" s="48"/>
      <c r="DIT90" s="48"/>
      <c r="DIU90" s="48"/>
      <c r="DIV90" s="48"/>
      <c r="DIW90" s="48"/>
      <c r="DIX90" s="48"/>
      <c r="DIY90" s="48"/>
      <c r="DIZ90" s="48"/>
      <c r="DJA90" s="48"/>
      <c r="DJB90" s="48"/>
      <c r="DJC90" s="48"/>
      <c r="DJD90" s="48"/>
      <c r="DJE90" s="48"/>
      <c r="DJF90" s="48"/>
      <c r="DJG90" s="48"/>
      <c r="DJH90" s="48"/>
      <c r="DJI90" s="48"/>
      <c r="DJJ90" s="48"/>
      <c r="DJK90" s="48"/>
      <c r="DJL90" s="48"/>
      <c r="DJM90" s="48"/>
      <c r="DJN90" s="48"/>
      <c r="DJO90" s="48"/>
      <c r="DJP90" s="48"/>
      <c r="DJQ90" s="48"/>
      <c r="DJR90" s="48"/>
      <c r="DJS90" s="48"/>
      <c r="DJT90" s="48"/>
      <c r="DJU90" s="48"/>
      <c r="DJV90" s="48"/>
      <c r="DJW90" s="48"/>
      <c r="DJX90" s="48"/>
      <c r="DJY90" s="48"/>
      <c r="DJZ90" s="48"/>
      <c r="DKA90" s="48"/>
      <c r="DKB90" s="48"/>
      <c r="DKC90" s="48"/>
      <c r="DKD90" s="48"/>
      <c r="DKE90" s="48"/>
      <c r="DKF90" s="48"/>
      <c r="DKG90" s="48"/>
      <c r="DKH90" s="48"/>
      <c r="DKI90" s="48"/>
      <c r="DKJ90" s="48"/>
      <c r="DKK90" s="48"/>
      <c r="DKL90" s="48"/>
      <c r="DKM90" s="48"/>
      <c r="DKN90" s="48"/>
      <c r="DKO90" s="48"/>
      <c r="DKP90" s="48"/>
      <c r="DKQ90" s="48"/>
      <c r="DKR90" s="48"/>
      <c r="DKS90" s="48"/>
      <c r="DKT90" s="48"/>
      <c r="DKU90" s="48"/>
      <c r="DKV90" s="48"/>
      <c r="DKW90" s="48"/>
      <c r="DKX90" s="48"/>
      <c r="DKY90" s="48"/>
      <c r="DKZ90" s="48"/>
      <c r="DLA90" s="48"/>
      <c r="DLB90" s="48"/>
      <c r="DLC90" s="48"/>
      <c r="DLD90" s="48"/>
      <c r="DLE90" s="48"/>
      <c r="DLF90" s="48"/>
      <c r="DLG90" s="48"/>
      <c r="DLH90" s="48"/>
      <c r="DLI90" s="48"/>
      <c r="DLJ90" s="48"/>
      <c r="DLK90" s="48"/>
      <c r="DLL90" s="48"/>
      <c r="DLM90" s="48"/>
      <c r="DLN90" s="48"/>
      <c r="DLO90" s="48"/>
      <c r="DLP90" s="48"/>
      <c r="DLQ90" s="48"/>
      <c r="DLR90" s="48"/>
      <c r="DLS90" s="48"/>
      <c r="DLT90" s="48"/>
      <c r="DLU90" s="48"/>
      <c r="DLV90" s="48"/>
      <c r="DLW90" s="48"/>
      <c r="DLX90" s="48"/>
      <c r="DLY90" s="48"/>
      <c r="DLZ90" s="48"/>
      <c r="DMA90" s="48"/>
      <c r="DMB90" s="48"/>
      <c r="DMC90" s="48"/>
      <c r="DMD90" s="48"/>
      <c r="DME90" s="48"/>
      <c r="DMF90" s="48"/>
      <c r="DMG90" s="48"/>
      <c r="DMH90" s="48"/>
      <c r="DMI90" s="48"/>
      <c r="DMJ90" s="48"/>
      <c r="DMK90" s="48"/>
      <c r="DML90" s="48"/>
      <c r="DMM90" s="48"/>
      <c r="DMN90" s="48"/>
      <c r="DMO90" s="48"/>
      <c r="DMP90" s="48"/>
      <c r="DMQ90" s="48"/>
      <c r="DMR90" s="48"/>
      <c r="DMS90" s="48"/>
      <c r="DMT90" s="48"/>
      <c r="DMU90" s="48"/>
      <c r="DMV90" s="48"/>
      <c r="DMW90" s="48"/>
      <c r="DMX90" s="48"/>
      <c r="DMY90" s="48"/>
      <c r="DMZ90" s="48"/>
      <c r="DNA90" s="48"/>
      <c r="DNB90" s="48"/>
      <c r="DNC90" s="48"/>
      <c r="DND90" s="48"/>
      <c r="DNE90" s="48"/>
      <c r="DNF90" s="48"/>
      <c r="DNG90" s="48"/>
      <c r="DNH90" s="48"/>
      <c r="DNI90" s="48"/>
      <c r="DNJ90" s="48"/>
      <c r="DNK90" s="48"/>
      <c r="DNL90" s="48"/>
      <c r="DNM90" s="48"/>
      <c r="DNN90" s="48"/>
      <c r="DNO90" s="48"/>
      <c r="DNP90" s="48"/>
      <c r="DNQ90" s="48"/>
      <c r="DNR90" s="48"/>
      <c r="DNS90" s="48"/>
      <c r="DNT90" s="48"/>
      <c r="DNU90" s="48"/>
      <c r="DNV90" s="48"/>
      <c r="DNW90" s="48"/>
      <c r="DNX90" s="48"/>
      <c r="DNY90" s="48"/>
      <c r="DNZ90" s="48"/>
      <c r="DOA90" s="48"/>
      <c r="DOB90" s="48"/>
      <c r="DOC90" s="48"/>
      <c r="DOD90" s="48"/>
      <c r="DOE90" s="48"/>
      <c r="DOF90" s="48"/>
      <c r="DOG90" s="48"/>
      <c r="DOH90" s="48"/>
      <c r="DOI90" s="48"/>
      <c r="DOJ90" s="48"/>
      <c r="DOK90" s="48"/>
      <c r="DOL90" s="48"/>
      <c r="DOM90" s="48"/>
      <c r="DON90" s="48"/>
      <c r="DOO90" s="48"/>
      <c r="DOP90" s="48"/>
      <c r="DOQ90" s="48"/>
      <c r="DOR90" s="48"/>
      <c r="DOS90" s="48"/>
      <c r="DOT90" s="48"/>
      <c r="DOU90" s="48"/>
      <c r="DOV90" s="48"/>
      <c r="DOW90" s="48"/>
      <c r="DOX90" s="48"/>
      <c r="DOY90" s="48"/>
      <c r="DOZ90" s="48"/>
      <c r="DPA90" s="48"/>
      <c r="DPB90" s="48"/>
      <c r="DPC90" s="48"/>
      <c r="DPD90" s="48"/>
      <c r="DPE90" s="48"/>
      <c r="DPF90" s="48"/>
      <c r="DPG90" s="48"/>
      <c r="DPH90" s="48"/>
      <c r="DPI90" s="48"/>
      <c r="DPJ90" s="48"/>
      <c r="DPK90" s="48"/>
      <c r="DPL90" s="48"/>
      <c r="DPM90" s="48"/>
      <c r="DPN90" s="48"/>
      <c r="DPO90" s="48"/>
      <c r="DPP90" s="48"/>
      <c r="DPQ90" s="48"/>
      <c r="DPR90" s="48"/>
      <c r="DPS90" s="48"/>
      <c r="DPT90" s="48"/>
      <c r="DPU90" s="48"/>
      <c r="DPV90" s="48"/>
      <c r="DPW90" s="48"/>
      <c r="DPX90" s="48"/>
      <c r="DPY90" s="48"/>
      <c r="DPZ90" s="48"/>
      <c r="DQA90" s="48"/>
      <c r="DQB90" s="48"/>
      <c r="DQC90" s="48"/>
      <c r="DQD90" s="48"/>
      <c r="DQE90" s="48"/>
      <c r="DQF90" s="48"/>
      <c r="DQG90" s="48"/>
      <c r="DQH90" s="48"/>
      <c r="DQI90" s="48"/>
      <c r="DQJ90" s="48"/>
      <c r="DQK90" s="48"/>
      <c r="DQL90" s="48"/>
      <c r="DQM90" s="48"/>
      <c r="DQN90" s="48"/>
      <c r="DQO90" s="48"/>
      <c r="DQP90" s="48"/>
      <c r="DQQ90" s="48"/>
      <c r="DQR90" s="48"/>
      <c r="DQS90" s="48"/>
      <c r="DQT90" s="48"/>
      <c r="DQU90" s="48"/>
      <c r="DQV90" s="48"/>
      <c r="DQW90" s="48"/>
      <c r="DQX90" s="48"/>
      <c r="DQY90" s="48"/>
      <c r="DQZ90" s="48"/>
      <c r="DRA90" s="48"/>
      <c r="DRB90" s="48"/>
      <c r="DRC90" s="48"/>
      <c r="DRD90" s="48"/>
      <c r="DRE90" s="48"/>
      <c r="DRF90" s="48"/>
      <c r="DRG90" s="48"/>
      <c r="DRH90" s="48"/>
      <c r="DRI90" s="48"/>
      <c r="DRJ90" s="48"/>
      <c r="DRK90" s="48"/>
      <c r="DRL90" s="48"/>
      <c r="DRM90" s="48"/>
      <c r="DRN90" s="48"/>
      <c r="DRO90" s="48"/>
      <c r="DRP90" s="48"/>
      <c r="DRQ90" s="48"/>
      <c r="DRR90" s="48"/>
      <c r="DRS90" s="48"/>
      <c r="DRT90" s="48"/>
      <c r="DRU90" s="48"/>
      <c r="DRV90" s="48"/>
      <c r="DRW90" s="48"/>
      <c r="DRX90" s="48"/>
      <c r="DRY90" s="48"/>
      <c r="DRZ90" s="48"/>
      <c r="DSA90" s="48"/>
      <c r="DSB90" s="48"/>
      <c r="DSC90" s="48"/>
      <c r="DSD90" s="48"/>
      <c r="DSE90" s="48"/>
      <c r="DSF90" s="48"/>
      <c r="DSG90" s="48"/>
      <c r="DSH90" s="48"/>
      <c r="DSI90" s="48"/>
      <c r="DSJ90" s="48"/>
      <c r="DSK90" s="48"/>
      <c r="DSL90" s="48"/>
      <c r="DSM90" s="48"/>
      <c r="DSN90" s="48"/>
      <c r="DSO90" s="48"/>
      <c r="DSP90" s="48"/>
      <c r="DSQ90" s="48"/>
      <c r="DSR90" s="48"/>
      <c r="DSS90" s="48"/>
      <c r="DST90" s="48"/>
      <c r="DSU90" s="48"/>
      <c r="DSV90" s="48"/>
      <c r="DSW90" s="48"/>
      <c r="DSX90" s="48"/>
      <c r="DSY90" s="48"/>
      <c r="DSZ90" s="48"/>
      <c r="DTA90" s="48"/>
      <c r="DTB90" s="48"/>
      <c r="DTC90" s="48"/>
      <c r="DTD90" s="48"/>
      <c r="DTE90" s="48"/>
      <c r="DTF90" s="48"/>
      <c r="DTG90" s="48"/>
      <c r="DTH90" s="48"/>
      <c r="DTI90" s="48"/>
      <c r="DTJ90" s="48"/>
      <c r="DTK90" s="48"/>
      <c r="DTL90" s="48"/>
      <c r="DTM90" s="48"/>
      <c r="DTN90" s="48"/>
      <c r="DTO90" s="48"/>
      <c r="DTP90" s="48"/>
      <c r="DTQ90" s="48"/>
      <c r="DTR90" s="48"/>
      <c r="DTS90" s="48"/>
      <c r="DTT90" s="48"/>
      <c r="DTU90" s="48"/>
      <c r="DTV90" s="48"/>
      <c r="DTW90" s="48"/>
      <c r="DTX90" s="48"/>
      <c r="DTY90" s="48"/>
      <c r="DTZ90" s="48"/>
      <c r="DUA90" s="48"/>
      <c r="DUB90" s="48"/>
      <c r="DUC90" s="48"/>
      <c r="DUD90" s="48"/>
      <c r="DUE90" s="48"/>
      <c r="DUF90" s="48"/>
      <c r="DUG90" s="48"/>
      <c r="DUH90" s="48"/>
      <c r="DUI90" s="48"/>
      <c r="DUJ90" s="48"/>
      <c r="DUK90" s="48"/>
      <c r="DUL90" s="48"/>
      <c r="DUM90" s="48"/>
      <c r="DUN90" s="48"/>
      <c r="DUO90" s="48"/>
      <c r="DUP90" s="48"/>
      <c r="DUQ90" s="48"/>
      <c r="DUR90" s="48"/>
      <c r="DUS90" s="48"/>
      <c r="DUT90" s="48"/>
      <c r="DUU90" s="48"/>
      <c r="DUV90" s="48"/>
      <c r="DUW90" s="48"/>
      <c r="DUX90" s="48"/>
      <c r="DUY90" s="48"/>
      <c r="DUZ90" s="48"/>
      <c r="DVA90" s="48"/>
      <c r="DVB90" s="48"/>
      <c r="DVC90" s="48"/>
      <c r="DVD90" s="48"/>
      <c r="DVE90" s="48"/>
      <c r="DVF90" s="48"/>
      <c r="DVG90" s="48"/>
      <c r="DVH90" s="48"/>
      <c r="DVI90" s="48"/>
      <c r="DVJ90" s="48"/>
      <c r="DVK90" s="48"/>
      <c r="DVL90" s="48"/>
      <c r="DVM90" s="48"/>
      <c r="DVN90" s="48"/>
      <c r="DVO90" s="48"/>
      <c r="DVP90" s="48"/>
      <c r="DVQ90" s="48"/>
      <c r="DVR90" s="48"/>
      <c r="DVS90" s="48"/>
      <c r="DVT90" s="48"/>
      <c r="DVU90" s="48"/>
      <c r="DVV90" s="48"/>
      <c r="DVW90" s="48"/>
      <c r="DVX90" s="48"/>
      <c r="DVY90" s="48"/>
      <c r="DVZ90" s="48"/>
      <c r="DWA90" s="48"/>
      <c r="DWB90" s="48"/>
      <c r="DWC90" s="48"/>
      <c r="DWD90" s="48"/>
      <c r="DWE90" s="48"/>
      <c r="DWF90" s="48"/>
      <c r="DWG90" s="48"/>
      <c r="DWH90" s="48"/>
      <c r="DWI90" s="48"/>
      <c r="DWJ90" s="48"/>
      <c r="DWK90" s="48"/>
      <c r="DWL90" s="48"/>
      <c r="DWM90" s="48"/>
      <c r="DWN90" s="48"/>
      <c r="DWO90" s="48"/>
      <c r="DWP90" s="48"/>
      <c r="DWQ90" s="48"/>
      <c r="DWR90" s="48"/>
      <c r="DWS90" s="48"/>
      <c r="DWT90" s="48"/>
      <c r="DWU90" s="48"/>
      <c r="DWV90" s="48"/>
      <c r="DWW90" s="48"/>
      <c r="DWX90" s="48"/>
      <c r="DWY90" s="48"/>
      <c r="DWZ90" s="48"/>
      <c r="DXA90" s="48"/>
      <c r="DXB90" s="48"/>
      <c r="DXC90" s="48"/>
      <c r="DXD90" s="48"/>
      <c r="DXE90" s="48"/>
      <c r="DXF90" s="48"/>
      <c r="DXG90" s="48"/>
      <c r="DXH90" s="48"/>
      <c r="DXI90" s="48"/>
      <c r="DXJ90" s="48"/>
      <c r="DXK90" s="48"/>
      <c r="DXL90" s="48"/>
      <c r="DXM90" s="48"/>
      <c r="DXN90" s="48"/>
      <c r="DXO90" s="48"/>
      <c r="DXP90" s="48"/>
      <c r="DXQ90" s="48"/>
      <c r="DXR90" s="48"/>
      <c r="DXS90" s="48"/>
      <c r="DXT90" s="48"/>
      <c r="DXU90" s="48"/>
      <c r="DXV90" s="48"/>
      <c r="DXW90" s="48"/>
      <c r="DXX90" s="48"/>
      <c r="DXY90" s="48"/>
      <c r="DXZ90" s="48"/>
      <c r="DYA90" s="48"/>
      <c r="DYB90" s="48"/>
      <c r="DYC90" s="48"/>
      <c r="DYD90" s="48"/>
      <c r="DYE90" s="48"/>
      <c r="DYF90" s="48"/>
      <c r="DYG90" s="48"/>
      <c r="DYH90" s="48"/>
      <c r="DYI90" s="48"/>
      <c r="DYJ90" s="48"/>
      <c r="DYK90" s="48"/>
      <c r="DYL90" s="48"/>
      <c r="DYM90" s="48"/>
      <c r="DYN90" s="48"/>
      <c r="DYO90" s="48"/>
      <c r="DYP90" s="48"/>
      <c r="DYQ90" s="48"/>
      <c r="DYR90" s="48"/>
      <c r="DYS90" s="48"/>
      <c r="DYT90" s="48"/>
      <c r="DYU90" s="48"/>
      <c r="DYV90" s="48"/>
      <c r="DYW90" s="48"/>
      <c r="DYX90" s="48"/>
      <c r="DYY90" s="48"/>
      <c r="DYZ90" s="48"/>
      <c r="DZA90" s="48"/>
      <c r="DZB90" s="48"/>
      <c r="DZC90" s="48"/>
      <c r="DZD90" s="48"/>
      <c r="DZE90" s="48"/>
      <c r="DZF90" s="48"/>
      <c r="DZG90" s="48"/>
      <c r="DZH90" s="48"/>
      <c r="DZI90" s="48"/>
      <c r="DZJ90" s="48"/>
      <c r="DZK90" s="48"/>
      <c r="DZL90" s="48"/>
      <c r="DZM90" s="48"/>
      <c r="DZN90" s="48"/>
      <c r="DZO90" s="48"/>
      <c r="DZP90" s="48"/>
      <c r="DZQ90" s="48"/>
      <c r="DZR90" s="48"/>
      <c r="DZS90" s="48"/>
      <c r="DZT90" s="48"/>
      <c r="DZU90" s="48"/>
      <c r="DZV90" s="48"/>
      <c r="DZW90" s="48"/>
      <c r="DZX90" s="48"/>
      <c r="DZY90" s="48"/>
      <c r="DZZ90" s="48"/>
      <c r="EAA90" s="48"/>
      <c r="EAB90" s="48"/>
      <c r="EAC90" s="48"/>
      <c r="EAD90" s="48"/>
      <c r="EAE90" s="48"/>
      <c r="EAF90" s="48"/>
      <c r="EAG90" s="48"/>
      <c r="EAH90" s="48"/>
      <c r="EAI90" s="48"/>
      <c r="EAJ90" s="48"/>
      <c r="EAK90" s="48"/>
      <c r="EAL90" s="48"/>
      <c r="EAM90" s="48"/>
      <c r="EAN90" s="48"/>
      <c r="EAO90" s="48"/>
      <c r="EAP90" s="48"/>
      <c r="EAQ90" s="48"/>
      <c r="EAR90" s="48"/>
      <c r="EAS90" s="48"/>
      <c r="EAT90" s="48"/>
      <c r="EAU90" s="48"/>
      <c r="EAV90" s="48"/>
      <c r="EAW90" s="48"/>
      <c r="EAX90" s="48"/>
      <c r="EAY90" s="48"/>
      <c r="EAZ90" s="48"/>
      <c r="EBA90" s="48"/>
      <c r="EBB90" s="48"/>
      <c r="EBC90" s="48"/>
      <c r="EBD90" s="48"/>
      <c r="EBE90" s="48"/>
      <c r="EBF90" s="48"/>
      <c r="EBG90" s="48"/>
      <c r="EBH90" s="48"/>
      <c r="EBI90" s="48"/>
      <c r="EBJ90" s="48"/>
      <c r="EBK90" s="48"/>
      <c r="EBL90" s="48"/>
      <c r="EBM90" s="48"/>
      <c r="EBN90" s="48"/>
      <c r="EBO90" s="48"/>
      <c r="EBP90" s="48"/>
      <c r="EBQ90" s="48"/>
      <c r="EBR90" s="48"/>
      <c r="EBS90" s="48"/>
      <c r="EBT90" s="48"/>
      <c r="EBU90" s="48"/>
      <c r="EBV90" s="48"/>
      <c r="EBW90" s="48"/>
      <c r="EBX90" s="48"/>
      <c r="EBY90" s="48"/>
      <c r="EBZ90" s="48"/>
      <c r="ECA90" s="48"/>
      <c r="ECB90" s="48"/>
      <c r="ECC90" s="48"/>
      <c r="ECD90" s="48"/>
      <c r="ECE90" s="48"/>
      <c r="ECF90" s="48"/>
      <c r="ECG90" s="48"/>
      <c r="ECH90" s="48"/>
      <c r="ECI90" s="48"/>
      <c r="ECJ90" s="48"/>
      <c r="ECK90" s="48"/>
      <c r="ECL90" s="48"/>
      <c r="ECM90" s="48"/>
      <c r="ECN90" s="48"/>
      <c r="ECO90" s="48"/>
      <c r="ECP90" s="48"/>
      <c r="ECQ90" s="48"/>
      <c r="ECR90" s="48"/>
      <c r="ECS90" s="48"/>
      <c r="ECT90" s="48"/>
      <c r="ECU90" s="48"/>
      <c r="ECV90" s="48"/>
      <c r="ECW90" s="48"/>
      <c r="ECX90" s="48"/>
      <c r="ECY90" s="48"/>
      <c r="ECZ90" s="48"/>
      <c r="EDA90" s="48"/>
      <c r="EDB90" s="48"/>
      <c r="EDC90" s="48"/>
      <c r="EDD90" s="48"/>
      <c r="EDE90" s="48"/>
      <c r="EDF90" s="48"/>
      <c r="EDG90" s="48"/>
      <c r="EDH90" s="48"/>
      <c r="EDI90" s="48"/>
      <c r="EDJ90" s="48"/>
      <c r="EDK90" s="48"/>
      <c r="EDL90" s="48"/>
      <c r="EDM90" s="48"/>
      <c r="EDN90" s="48"/>
      <c r="EDO90" s="48"/>
      <c r="EDP90" s="48"/>
      <c r="EDQ90" s="48"/>
      <c r="EDR90" s="48"/>
      <c r="EDS90" s="48"/>
      <c r="EDT90" s="48"/>
      <c r="EDU90" s="48"/>
      <c r="EDV90" s="48"/>
      <c r="EDW90" s="48"/>
      <c r="EDX90" s="48"/>
      <c r="EDY90" s="48"/>
      <c r="EDZ90" s="48"/>
      <c r="EEA90" s="48"/>
      <c r="EEB90" s="48"/>
      <c r="EEC90" s="48"/>
      <c r="EED90" s="48"/>
      <c r="EEE90" s="48"/>
      <c r="EEF90" s="48"/>
      <c r="EEG90" s="48"/>
      <c r="EEH90" s="48"/>
      <c r="EEI90" s="48"/>
      <c r="EEJ90" s="48"/>
      <c r="EEK90" s="48"/>
      <c r="EEL90" s="48"/>
      <c r="EEM90" s="48"/>
      <c r="EEN90" s="48"/>
      <c r="EEO90" s="48"/>
      <c r="EEP90" s="48"/>
      <c r="EEQ90" s="48"/>
      <c r="EER90" s="48"/>
      <c r="EES90" s="48"/>
      <c r="EET90" s="48"/>
      <c r="EEU90" s="48"/>
      <c r="EEV90" s="48"/>
      <c r="EEW90" s="48"/>
      <c r="EEX90" s="48"/>
      <c r="EEY90" s="48"/>
      <c r="EEZ90" s="48"/>
      <c r="EFA90" s="48"/>
      <c r="EFB90" s="48"/>
      <c r="EFC90" s="48"/>
      <c r="EFD90" s="48"/>
      <c r="EFE90" s="48"/>
      <c r="EFF90" s="48"/>
      <c r="EFG90" s="48"/>
      <c r="EFH90" s="48"/>
      <c r="EFI90" s="48"/>
      <c r="EFJ90" s="48"/>
      <c r="EFK90" s="48"/>
      <c r="EFL90" s="48"/>
      <c r="EFM90" s="48"/>
      <c r="EFN90" s="48"/>
      <c r="EFO90" s="48"/>
      <c r="EFP90" s="48"/>
      <c r="EFQ90" s="48"/>
      <c r="EFR90" s="48"/>
      <c r="EFS90" s="48"/>
      <c r="EFT90" s="48"/>
      <c r="EFU90" s="48"/>
      <c r="EFV90" s="48"/>
      <c r="EFW90" s="48"/>
      <c r="EFX90" s="48"/>
      <c r="EFY90" s="48"/>
      <c r="EFZ90" s="48"/>
      <c r="EGA90" s="48"/>
      <c r="EGB90" s="48"/>
      <c r="EGC90" s="48"/>
      <c r="EGD90" s="48"/>
      <c r="EGE90" s="48"/>
      <c r="EGF90" s="48"/>
      <c r="EGG90" s="48"/>
      <c r="EGH90" s="48"/>
      <c r="EGI90" s="48"/>
      <c r="EGJ90" s="48"/>
      <c r="EGK90" s="48"/>
      <c r="EGL90" s="48"/>
      <c r="EGM90" s="48"/>
      <c r="EGN90" s="48"/>
      <c r="EGO90" s="48"/>
      <c r="EGP90" s="48"/>
      <c r="EGQ90" s="48"/>
      <c r="EGR90" s="48"/>
      <c r="EGS90" s="48"/>
      <c r="EGT90" s="48"/>
      <c r="EGU90" s="48"/>
      <c r="EGV90" s="48"/>
      <c r="EGW90" s="48"/>
      <c r="EGX90" s="48"/>
      <c r="EGY90" s="48"/>
      <c r="EGZ90" s="48"/>
      <c r="EHA90" s="48"/>
      <c r="EHB90" s="48"/>
      <c r="EHC90" s="48"/>
      <c r="EHD90" s="48"/>
      <c r="EHE90" s="48"/>
      <c r="EHF90" s="48"/>
      <c r="EHG90" s="48"/>
      <c r="EHH90" s="48"/>
      <c r="EHI90" s="48"/>
      <c r="EHJ90" s="48"/>
      <c r="EHK90" s="48"/>
      <c r="EHL90" s="48"/>
      <c r="EHM90" s="48"/>
      <c r="EHN90" s="48"/>
      <c r="EHO90" s="48"/>
      <c r="EHP90" s="48"/>
      <c r="EHQ90" s="48"/>
      <c r="EHR90" s="48"/>
      <c r="EHS90" s="48"/>
      <c r="EHT90" s="48"/>
      <c r="EHU90" s="48"/>
      <c r="EHV90" s="48"/>
      <c r="EHW90" s="48"/>
      <c r="EHX90" s="48"/>
      <c r="EHY90" s="48"/>
      <c r="EHZ90" s="48"/>
      <c r="EIA90" s="48"/>
      <c r="EIB90" s="48"/>
      <c r="EIC90" s="48"/>
      <c r="EID90" s="48"/>
      <c r="EIE90" s="48"/>
      <c r="EIF90" s="48"/>
      <c r="EIG90" s="48"/>
      <c r="EIH90" s="48"/>
      <c r="EII90" s="48"/>
      <c r="EIJ90" s="48"/>
      <c r="EIK90" s="48"/>
      <c r="EIL90" s="48"/>
      <c r="EIM90" s="48"/>
      <c r="EIN90" s="48"/>
      <c r="EIO90" s="48"/>
      <c r="EIP90" s="48"/>
      <c r="EIQ90" s="48"/>
      <c r="EIR90" s="48"/>
      <c r="EIS90" s="48"/>
      <c r="EIT90" s="48"/>
      <c r="EIU90" s="48"/>
      <c r="EIV90" s="48"/>
      <c r="EIW90" s="48"/>
      <c r="EIX90" s="48"/>
      <c r="EIY90" s="48"/>
      <c r="EIZ90" s="48"/>
      <c r="EJA90" s="48"/>
      <c r="EJB90" s="48"/>
      <c r="EJC90" s="48"/>
      <c r="EJD90" s="48"/>
      <c r="EJE90" s="48"/>
      <c r="EJF90" s="48"/>
      <c r="EJG90" s="48"/>
      <c r="EJH90" s="48"/>
      <c r="EJI90" s="48"/>
      <c r="EJJ90" s="48"/>
      <c r="EJK90" s="48"/>
      <c r="EJL90" s="48"/>
      <c r="EJM90" s="48"/>
      <c r="EJN90" s="48"/>
      <c r="EJO90" s="48"/>
      <c r="EJP90" s="48"/>
      <c r="EJQ90" s="48"/>
      <c r="EJR90" s="48"/>
      <c r="EJS90" s="48"/>
      <c r="EJT90" s="48"/>
      <c r="EJU90" s="48"/>
      <c r="EJV90" s="48"/>
      <c r="EJW90" s="48"/>
      <c r="EJX90" s="48"/>
      <c r="EJY90" s="48"/>
      <c r="EJZ90" s="48"/>
      <c r="EKA90" s="48"/>
      <c r="EKB90" s="48"/>
      <c r="EKC90" s="48"/>
      <c r="EKD90" s="48"/>
      <c r="EKE90" s="48"/>
      <c r="EKF90" s="48"/>
      <c r="EKG90" s="48"/>
      <c r="EKH90" s="48"/>
      <c r="EKI90" s="48"/>
      <c r="EKJ90" s="48"/>
      <c r="EKK90" s="48"/>
      <c r="EKL90" s="48"/>
      <c r="EKM90" s="48"/>
      <c r="EKN90" s="48"/>
      <c r="EKO90" s="48"/>
      <c r="EKP90" s="48"/>
      <c r="EKQ90" s="48"/>
      <c r="EKR90" s="48"/>
      <c r="EKS90" s="48"/>
      <c r="EKT90" s="48"/>
      <c r="EKU90" s="48"/>
      <c r="EKV90" s="48"/>
      <c r="EKW90" s="48"/>
      <c r="EKX90" s="48"/>
      <c r="EKY90" s="48"/>
      <c r="EKZ90" s="48"/>
      <c r="ELA90" s="48"/>
      <c r="ELB90" s="48"/>
      <c r="ELC90" s="48"/>
      <c r="ELD90" s="48"/>
      <c r="ELE90" s="48"/>
      <c r="ELF90" s="48"/>
      <c r="ELG90" s="48"/>
      <c r="ELH90" s="48"/>
      <c r="ELI90" s="48"/>
      <c r="ELJ90" s="48"/>
      <c r="ELK90" s="48"/>
      <c r="ELL90" s="48"/>
      <c r="ELM90" s="48"/>
      <c r="ELN90" s="48"/>
      <c r="ELO90" s="48"/>
      <c r="ELP90" s="48"/>
      <c r="ELQ90" s="48"/>
      <c r="ELR90" s="48"/>
      <c r="ELS90" s="48"/>
      <c r="ELT90" s="48"/>
      <c r="ELU90" s="48"/>
      <c r="ELV90" s="48"/>
      <c r="ELW90" s="48"/>
      <c r="ELX90" s="48"/>
      <c r="ELY90" s="48"/>
      <c r="ELZ90" s="48"/>
      <c r="EMA90" s="48"/>
      <c r="EMB90" s="48"/>
      <c r="EMC90" s="48"/>
      <c r="EMD90" s="48"/>
      <c r="EME90" s="48"/>
      <c r="EMF90" s="48"/>
      <c r="EMG90" s="48"/>
      <c r="EMH90" s="48"/>
      <c r="EMI90" s="48"/>
      <c r="EMJ90" s="48"/>
      <c r="EMK90" s="48"/>
      <c r="EML90" s="48"/>
      <c r="EMM90" s="48"/>
      <c r="EMN90" s="48"/>
      <c r="EMO90" s="48"/>
      <c r="EMP90" s="48"/>
      <c r="EMQ90" s="48"/>
      <c r="EMR90" s="48"/>
      <c r="EMS90" s="48"/>
      <c r="EMT90" s="48"/>
      <c r="EMU90" s="48"/>
      <c r="EMV90" s="48"/>
      <c r="EMW90" s="48"/>
      <c r="EMX90" s="48"/>
      <c r="EMY90" s="48"/>
      <c r="EMZ90" s="48"/>
      <c r="ENA90" s="48"/>
      <c r="ENB90" s="48"/>
      <c r="ENC90" s="48"/>
      <c r="END90" s="48"/>
      <c r="ENE90" s="48"/>
      <c r="ENF90" s="48"/>
      <c r="ENG90" s="48"/>
      <c r="ENH90" s="48"/>
      <c r="ENI90" s="48"/>
      <c r="ENJ90" s="48"/>
      <c r="ENK90" s="48"/>
      <c r="ENL90" s="48"/>
      <c r="ENM90" s="48"/>
      <c r="ENN90" s="48"/>
      <c r="ENO90" s="48"/>
      <c r="ENP90" s="48"/>
      <c r="ENQ90" s="48"/>
      <c r="ENR90" s="48"/>
      <c r="ENS90" s="48"/>
      <c r="ENT90" s="48"/>
      <c r="ENU90" s="48"/>
      <c r="ENV90" s="48"/>
      <c r="ENW90" s="48"/>
      <c r="ENX90" s="48"/>
      <c r="ENY90" s="48"/>
      <c r="ENZ90" s="48"/>
      <c r="EOA90" s="48"/>
      <c r="EOB90" s="48"/>
      <c r="EOC90" s="48"/>
      <c r="EOD90" s="48"/>
      <c r="EOE90" s="48"/>
      <c r="EOF90" s="48"/>
      <c r="EOG90" s="48"/>
      <c r="EOH90" s="48"/>
      <c r="EOI90" s="48"/>
      <c r="EOJ90" s="48"/>
      <c r="EOK90" s="48"/>
      <c r="EOL90" s="48"/>
      <c r="EOM90" s="48"/>
      <c r="EON90" s="48"/>
      <c r="EOO90" s="48"/>
      <c r="EOP90" s="48"/>
      <c r="EOQ90" s="48"/>
      <c r="EOR90" s="48"/>
      <c r="EOS90" s="48"/>
      <c r="EOT90" s="48"/>
      <c r="EOU90" s="48"/>
      <c r="EOV90" s="48"/>
      <c r="EOW90" s="48"/>
      <c r="EOX90" s="48"/>
      <c r="EOY90" s="48"/>
      <c r="EOZ90" s="48"/>
      <c r="EPA90" s="48"/>
      <c r="EPB90" s="48"/>
      <c r="EPC90" s="48"/>
      <c r="EPD90" s="48"/>
      <c r="EPE90" s="48"/>
      <c r="EPF90" s="48"/>
      <c r="EPG90" s="48"/>
      <c r="EPH90" s="48"/>
      <c r="EPI90" s="48"/>
      <c r="EPJ90" s="48"/>
      <c r="EPK90" s="48"/>
      <c r="EPL90" s="48"/>
      <c r="EPM90" s="48"/>
      <c r="EPN90" s="48"/>
      <c r="EPO90" s="48"/>
      <c r="EPP90" s="48"/>
      <c r="EPQ90" s="48"/>
      <c r="EPR90" s="48"/>
      <c r="EPS90" s="48"/>
      <c r="EPT90" s="48"/>
      <c r="EPU90" s="48"/>
      <c r="EPV90" s="48"/>
      <c r="EPW90" s="48"/>
      <c r="EPX90" s="48"/>
      <c r="EPY90" s="48"/>
      <c r="EPZ90" s="48"/>
      <c r="EQA90" s="48"/>
      <c r="EQB90" s="48"/>
      <c r="EQC90" s="48"/>
      <c r="EQD90" s="48"/>
      <c r="EQE90" s="48"/>
      <c r="EQF90" s="48"/>
      <c r="EQG90" s="48"/>
      <c r="EQH90" s="48"/>
      <c r="EQI90" s="48"/>
      <c r="EQJ90" s="48"/>
      <c r="EQK90" s="48"/>
      <c r="EQL90" s="48"/>
      <c r="EQM90" s="48"/>
      <c r="EQN90" s="48"/>
      <c r="EQO90" s="48"/>
      <c r="EQP90" s="48"/>
      <c r="EQQ90" s="48"/>
      <c r="EQR90" s="48"/>
      <c r="EQS90" s="48"/>
      <c r="EQT90" s="48"/>
      <c r="EQU90" s="48"/>
      <c r="EQV90" s="48"/>
      <c r="EQW90" s="48"/>
      <c r="EQX90" s="48"/>
      <c r="EQY90" s="48"/>
      <c r="EQZ90" s="48"/>
      <c r="ERA90" s="48"/>
      <c r="ERB90" s="48"/>
      <c r="ERC90" s="48"/>
      <c r="ERD90" s="48"/>
      <c r="ERE90" s="48"/>
      <c r="ERF90" s="48"/>
      <c r="ERG90" s="48"/>
      <c r="ERH90" s="48"/>
      <c r="ERI90" s="48"/>
      <c r="ERJ90" s="48"/>
      <c r="ERK90" s="48"/>
      <c r="ERL90" s="48"/>
      <c r="ERM90" s="48"/>
      <c r="ERN90" s="48"/>
      <c r="ERO90" s="48"/>
      <c r="ERP90" s="48"/>
      <c r="ERQ90" s="48"/>
      <c r="ERR90" s="48"/>
      <c r="ERS90" s="48"/>
      <c r="ERT90" s="48"/>
      <c r="ERU90" s="48"/>
      <c r="ERV90" s="48"/>
      <c r="ERW90" s="48"/>
      <c r="ERX90" s="48"/>
      <c r="ERY90" s="48"/>
      <c r="ERZ90" s="48"/>
      <c r="ESA90" s="48"/>
      <c r="ESB90" s="48"/>
      <c r="ESC90" s="48"/>
      <c r="ESD90" s="48"/>
      <c r="ESE90" s="48"/>
      <c r="ESF90" s="48"/>
      <c r="ESG90" s="48"/>
      <c r="ESH90" s="48"/>
      <c r="ESI90" s="48"/>
      <c r="ESJ90" s="48"/>
      <c r="ESK90" s="48"/>
      <c r="ESL90" s="48"/>
      <c r="ESM90" s="48"/>
      <c r="ESN90" s="48"/>
      <c r="ESO90" s="48"/>
      <c r="ESP90" s="48"/>
      <c r="ESQ90" s="48"/>
      <c r="ESR90" s="48"/>
      <c r="ESS90" s="48"/>
      <c r="EST90" s="48"/>
      <c r="ESU90" s="48"/>
      <c r="ESV90" s="48"/>
      <c r="ESW90" s="48"/>
      <c r="ESX90" s="48"/>
      <c r="ESY90" s="48"/>
      <c r="ESZ90" s="48"/>
      <c r="ETA90" s="48"/>
      <c r="ETB90" s="48"/>
      <c r="ETC90" s="48"/>
      <c r="ETD90" s="48"/>
      <c r="ETE90" s="48"/>
      <c r="ETF90" s="48"/>
      <c r="ETG90" s="48"/>
      <c r="ETH90" s="48"/>
      <c r="ETI90" s="48"/>
      <c r="ETJ90" s="48"/>
      <c r="ETK90" s="48"/>
      <c r="ETL90" s="48"/>
      <c r="ETM90" s="48"/>
      <c r="ETN90" s="48"/>
      <c r="ETO90" s="48"/>
      <c r="ETP90" s="48"/>
      <c r="ETQ90" s="48"/>
      <c r="ETR90" s="48"/>
      <c r="ETS90" s="48"/>
      <c r="ETT90" s="48"/>
      <c r="ETU90" s="48"/>
      <c r="ETV90" s="48"/>
      <c r="ETW90" s="48"/>
      <c r="ETX90" s="48"/>
      <c r="ETY90" s="48"/>
      <c r="ETZ90" s="48"/>
      <c r="EUA90" s="48"/>
      <c r="EUB90" s="48"/>
      <c r="EUC90" s="48"/>
      <c r="EUD90" s="48"/>
      <c r="EUE90" s="48"/>
      <c r="EUF90" s="48"/>
      <c r="EUG90" s="48"/>
      <c r="EUH90" s="48"/>
      <c r="EUI90" s="48"/>
      <c r="EUJ90" s="48"/>
      <c r="EUK90" s="48"/>
      <c r="EUL90" s="48"/>
      <c r="EUM90" s="48"/>
      <c r="EUN90" s="48"/>
      <c r="EUO90" s="48"/>
      <c r="EUP90" s="48"/>
      <c r="EUQ90" s="48"/>
      <c r="EUR90" s="48"/>
      <c r="EUS90" s="48"/>
      <c r="EUT90" s="48"/>
      <c r="EUU90" s="48"/>
      <c r="EUV90" s="48"/>
      <c r="EUW90" s="48"/>
      <c r="EUX90" s="48"/>
      <c r="EUY90" s="48"/>
      <c r="EUZ90" s="48"/>
      <c r="EVA90" s="48"/>
      <c r="EVB90" s="48"/>
      <c r="EVC90" s="48"/>
      <c r="EVD90" s="48"/>
      <c r="EVE90" s="48"/>
      <c r="EVF90" s="48"/>
      <c r="EVG90" s="48"/>
      <c r="EVH90" s="48"/>
      <c r="EVI90" s="48"/>
      <c r="EVJ90" s="48"/>
      <c r="EVK90" s="48"/>
      <c r="EVL90" s="48"/>
      <c r="EVM90" s="48"/>
      <c r="EVN90" s="48"/>
      <c r="EVO90" s="48"/>
      <c r="EVP90" s="48"/>
      <c r="EVQ90" s="48"/>
      <c r="EVR90" s="48"/>
      <c r="EVS90" s="48"/>
      <c r="EVT90" s="48"/>
      <c r="EVU90" s="48"/>
      <c r="EVV90" s="48"/>
      <c r="EVW90" s="48"/>
      <c r="EVX90" s="48"/>
      <c r="EVY90" s="48"/>
      <c r="EVZ90" s="48"/>
      <c r="EWA90" s="48"/>
      <c r="EWB90" s="48"/>
      <c r="EWC90" s="48"/>
      <c r="EWD90" s="48"/>
      <c r="EWE90" s="48"/>
      <c r="EWF90" s="48"/>
      <c r="EWG90" s="48"/>
      <c r="EWH90" s="48"/>
      <c r="EWI90" s="48"/>
      <c r="EWJ90" s="48"/>
      <c r="EWK90" s="48"/>
      <c r="EWL90" s="48"/>
      <c r="EWM90" s="48"/>
      <c r="EWN90" s="48"/>
      <c r="EWO90" s="48"/>
      <c r="EWP90" s="48"/>
      <c r="EWQ90" s="48"/>
      <c r="EWR90" s="48"/>
      <c r="EWS90" s="48"/>
      <c r="EWT90" s="48"/>
      <c r="EWU90" s="48"/>
      <c r="EWV90" s="48"/>
      <c r="EWW90" s="48"/>
      <c r="EWX90" s="48"/>
      <c r="EWY90" s="48"/>
      <c r="EWZ90" s="48"/>
      <c r="EXA90" s="48"/>
      <c r="EXB90" s="48"/>
      <c r="EXC90" s="48"/>
      <c r="EXD90" s="48"/>
      <c r="EXE90" s="48"/>
      <c r="EXF90" s="48"/>
      <c r="EXG90" s="48"/>
      <c r="EXH90" s="48"/>
      <c r="EXI90" s="48"/>
      <c r="EXJ90" s="48"/>
      <c r="EXK90" s="48"/>
      <c r="EXL90" s="48"/>
      <c r="EXM90" s="48"/>
      <c r="EXN90" s="48"/>
      <c r="EXO90" s="48"/>
      <c r="EXP90" s="48"/>
      <c r="EXQ90" s="48"/>
      <c r="EXR90" s="48"/>
      <c r="EXS90" s="48"/>
      <c r="EXT90" s="48"/>
      <c r="EXU90" s="48"/>
      <c r="EXV90" s="48"/>
      <c r="EXW90" s="48"/>
      <c r="EXX90" s="48"/>
      <c r="EXY90" s="48"/>
      <c r="EXZ90" s="48"/>
      <c r="EYA90" s="48"/>
      <c r="EYB90" s="48"/>
      <c r="EYC90" s="48"/>
      <c r="EYD90" s="48"/>
      <c r="EYE90" s="48"/>
      <c r="EYF90" s="48"/>
      <c r="EYG90" s="48"/>
      <c r="EYH90" s="48"/>
      <c r="EYI90" s="48"/>
      <c r="EYJ90" s="48"/>
      <c r="EYK90" s="48"/>
      <c r="EYL90" s="48"/>
      <c r="EYM90" s="48"/>
      <c r="EYN90" s="48"/>
      <c r="EYO90" s="48"/>
      <c r="EYP90" s="48"/>
      <c r="EYQ90" s="48"/>
      <c r="EYR90" s="48"/>
      <c r="EYS90" s="48"/>
      <c r="EYT90" s="48"/>
      <c r="EYU90" s="48"/>
      <c r="EYV90" s="48"/>
      <c r="EYW90" s="48"/>
      <c r="EYX90" s="48"/>
      <c r="EYY90" s="48"/>
      <c r="EYZ90" s="48"/>
      <c r="EZA90" s="48"/>
      <c r="EZB90" s="48"/>
      <c r="EZC90" s="48"/>
      <c r="EZD90" s="48"/>
      <c r="EZE90" s="48"/>
      <c r="EZF90" s="48"/>
      <c r="EZG90" s="48"/>
      <c r="EZH90" s="48"/>
      <c r="EZI90" s="48"/>
      <c r="EZJ90" s="48"/>
      <c r="EZK90" s="48"/>
      <c r="EZL90" s="48"/>
      <c r="EZM90" s="48"/>
      <c r="EZN90" s="48"/>
      <c r="EZO90" s="48"/>
      <c r="EZP90" s="48"/>
      <c r="EZQ90" s="48"/>
      <c r="EZR90" s="48"/>
      <c r="EZS90" s="48"/>
      <c r="EZT90" s="48"/>
      <c r="EZU90" s="48"/>
      <c r="EZV90" s="48"/>
      <c r="EZW90" s="48"/>
      <c r="EZX90" s="48"/>
      <c r="EZY90" s="48"/>
      <c r="EZZ90" s="48"/>
      <c r="FAA90" s="48"/>
      <c r="FAB90" s="48"/>
      <c r="FAC90" s="48"/>
      <c r="FAD90" s="48"/>
      <c r="FAE90" s="48"/>
      <c r="FAF90" s="48"/>
      <c r="FAG90" s="48"/>
      <c r="FAH90" s="48"/>
      <c r="FAI90" s="48"/>
      <c r="FAJ90" s="48"/>
      <c r="FAK90" s="48"/>
      <c r="FAL90" s="48"/>
      <c r="FAM90" s="48"/>
      <c r="FAN90" s="48"/>
      <c r="FAO90" s="48"/>
      <c r="FAP90" s="48"/>
      <c r="FAQ90" s="48"/>
      <c r="FAR90" s="48"/>
      <c r="FAS90" s="48"/>
      <c r="FAT90" s="48"/>
      <c r="FAU90" s="48"/>
      <c r="FAV90" s="48"/>
      <c r="FAW90" s="48"/>
      <c r="FAX90" s="48"/>
      <c r="FAY90" s="48"/>
      <c r="FAZ90" s="48"/>
      <c r="FBA90" s="48"/>
      <c r="FBB90" s="48"/>
      <c r="FBC90" s="48"/>
      <c r="FBD90" s="48"/>
      <c r="FBE90" s="48"/>
      <c r="FBF90" s="48"/>
      <c r="FBG90" s="48"/>
      <c r="FBH90" s="48"/>
      <c r="FBI90" s="48"/>
      <c r="FBJ90" s="48"/>
      <c r="FBK90" s="48"/>
      <c r="FBL90" s="48"/>
      <c r="FBM90" s="48"/>
      <c r="FBN90" s="48"/>
      <c r="FBO90" s="48"/>
      <c r="FBP90" s="48"/>
      <c r="FBQ90" s="48"/>
      <c r="FBR90" s="48"/>
      <c r="FBS90" s="48"/>
      <c r="FBT90" s="48"/>
      <c r="FBU90" s="48"/>
      <c r="FBV90" s="48"/>
      <c r="FBW90" s="48"/>
      <c r="FBX90" s="48"/>
      <c r="FBY90" s="48"/>
      <c r="FBZ90" s="48"/>
      <c r="FCA90" s="48"/>
      <c r="FCB90" s="48"/>
      <c r="FCC90" s="48"/>
      <c r="FCD90" s="48"/>
      <c r="FCE90" s="48"/>
      <c r="FCF90" s="48"/>
      <c r="FCG90" s="48"/>
      <c r="FCH90" s="48"/>
      <c r="FCI90" s="48"/>
      <c r="FCJ90" s="48"/>
      <c r="FCK90" s="48"/>
      <c r="FCL90" s="48"/>
      <c r="FCM90" s="48"/>
      <c r="FCN90" s="48"/>
      <c r="FCO90" s="48"/>
      <c r="FCP90" s="48"/>
      <c r="FCQ90" s="48"/>
      <c r="FCR90" s="48"/>
      <c r="FCS90" s="48"/>
      <c r="FCT90" s="48"/>
      <c r="FCU90" s="48"/>
      <c r="FCV90" s="48"/>
      <c r="FCW90" s="48"/>
      <c r="FCX90" s="48"/>
      <c r="FCY90" s="48"/>
      <c r="FCZ90" s="48"/>
      <c r="FDA90" s="48"/>
      <c r="FDB90" s="48"/>
      <c r="FDC90" s="48"/>
      <c r="FDD90" s="48"/>
      <c r="FDE90" s="48"/>
      <c r="FDF90" s="48"/>
      <c r="FDG90" s="48"/>
      <c r="FDH90" s="48"/>
      <c r="FDI90" s="48"/>
      <c r="FDJ90" s="48"/>
      <c r="FDK90" s="48"/>
      <c r="FDL90" s="48"/>
      <c r="FDM90" s="48"/>
      <c r="FDN90" s="48"/>
      <c r="FDO90" s="48"/>
      <c r="FDP90" s="48"/>
      <c r="FDQ90" s="48"/>
      <c r="FDR90" s="48"/>
      <c r="FDS90" s="48"/>
      <c r="FDT90" s="48"/>
      <c r="FDU90" s="48"/>
      <c r="FDV90" s="48"/>
      <c r="FDW90" s="48"/>
      <c r="FDX90" s="48"/>
      <c r="FDY90" s="48"/>
      <c r="FDZ90" s="48"/>
      <c r="FEA90" s="48"/>
      <c r="FEB90" s="48"/>
      <c r="FEC90" s="48"/>
      <c r="FED90" s="48"/>
      <c r="FEE90" s="48"/>
      <c r="FEF90" s="48"/>
      <c r="FEG90" s="48"/>
      <c r="FEH90" s="48"/>
      <c r="FEI90" s="48"/>
      <c r="FEJ90" s="48"/>
      <c r="FEK90" s="48"/>
      <c r="FEL90" s="48"/>
      <c r="FEM90" s="48"/>
      <c r="FEN90" s="48"/>
      <c r="FEO90" s="48"/>
      <c r="FEP90" s="48"/>
      <c r="FEQ90" s="48"/>
      <c r="FER90" s="48"/>
      <c r="FES90" s="48"/>
      <c r="FET90" s="48"/>
      <c r="FEU90" s="48"/>
      <c r="FEV90" s="48"/>
      <c r="FEW90" s="48"/>
      <c r="FEX90" s="48"/>
      <c r="FEY90" s="48"/>
      <c r="FEZ90" s="48"/>
      <c r="FFA90" s="48"/>
      <c r="FFB90" s="48"/>
      <c r="FFC90" s="48"/>
      <c r="FFD90" s="48"/>
      <c r="FFE90" s="48"/>
      <c r="FFF90" s="48"/>
      <c r="FFG90" s="48"/>
      <c r="FFH90" s="48"/>
      <c r="FFI90" s="48"/>
      <c r="FFJ90" s="48"/>
      <c r="FFK90" s="48"/>
      <c r="FFL90" s="48"/>
      <c r="FFM90" s="48"/>
      <c r="FFN90" s="48"/>
      <c r="FFO90" s="48"/>
      <c r="FFP90" s="48"/>
      <c r="FFQ90" s="48"/>
      <c r="FFR90" s="48"/>
      <c r="FFS90" s="48"/>
      <c r="FFT90" s="48"/>
      <c r="FFU90" s="48"/>
      <c r="FFV90" s="48"/>
      <c r="FFW90" s="48"/>
      <c r="FFX90" s="48"/>
      <c r="FFY90" s="48"/>
      <c r="FFZ90" s="48"/>
      <c r="FGA90" s="48"/>
      <c r="FGB90" s="48"/>
      <c r="FGC90" s="48"/>
      <c r="FGD90" s="48"/>
      <c r="FGE90" s="48"/>
      <c r="FGF90" s="48"/>
      <c r="FGG90" s="48"/>
      <c r="FGH90" s="48"/>
      <c r="FGI90" s="48"/>
      <c r="FGJ90" s="48"/>
      <c r="FGK90" s="48"/>
      <c r="FGL90" s="48"/>
      <c r="FGM90" s="48"/>
      <c r="FGN90" s="48"/>
      <c r="FGO90" s="48"/>
      <c r="FGP90" s="48"/>
      <c r="FGQ90" s="48"/>
      <c r="FGR90" s="48"/>
      <c r="FGS90" s="48"/>
      <c r="FGT90" s="48"/>
      <c r="FGU90" s="48"/>
      <c r="FGV90" s="48"/>
      <c r="FGW90" s="48"/>
      <c r="FGX90" s="48"/>
      <c r="FGY90" s="48"/>
      <c r="FGZ90" s="48"/>
      <c r="FHA90" s="48"/>
      <c r="FHB90" s="48"/>
      <c r="FHC90" s="48"/>
      <c r="FHD90" s="48"/>
      <c r="FHE90" s="48"/>
      <c r="FHF90" s="48"/>
      <c r="FHG90" s="48"/>
      <c r="FHH90" s="48"/>
      <c r="FHI90" s="48"/>
      <c r="FHJ90" s="48"/>
      <c r="FHK90" s="48"/>
      <c r="FHL90" s="48"/>
      <c r="FHM90" s="48"/>
      <c r="FHN90" s="48"/>
      <c r="FHO90" s="48"/>
      <c r="FHP90" s="48"/>
      <c r="FHQ90" s="48"/>
      <c r="FHR90" s="48"/>
      <c r="FHS90" s="48"/>
      <c r="FHT90" s="48"/>
      <c r="FHU90" s="48"/>
      <c r="FHV90" s="48"/>
      <c r="FHW90" s="48"/>
      <c r="FHX90" s="48"/>
      <c r="FHY90" s="48"/>
      <c r="FHZ90" s="48"/>
      <c r="FIA90" s="48"/>
      <c r="FIB90" s="48"/>
      <c r="FIC90" s="48"/>
      <c r="FID90" s="48"/>
      <c r="FIE90" s="48"/>
      <c r="FIF90" s="48"/>
      <c r="FIG90" s="48"/>
      <c r="FIH90" s="48"/>
      <c r="FII90" s="48"/>
      <c r="FIJ90" s="48"/>
      <c r="FIK90" s="48"/>
      <c r="FIL90" s="48"/>
      <c r="FIM90" s="48"/>
      <c r="FIN90" s="48"/>
      <c r="FIO90" s="48"/>
      <c r="FIP90" s="48"/>
      <c r="FIQ90" s="48"/>
      <c r="FIR90" s="48"/>
      <c r="FIS90" s="48"/>
      <c r="FIT90" s="48"/>
      <c r="FIU90" s="48"/>
      <c r="FIV90" s="48"/>
      <c r="FIW90" s="48"/>
      <c r="FIX90" s="48"/>
      <c r="FIY90" s="48"/>
      <c r="FIZ90" s="48"/>
      <c r="FJA90" s="48"/>
      <c r="FJB90" s="48"/>
      <c r="FJC90" s="48"/>
      <c r="FJD90" s="48"/>
      <c r="FJE90" s="48"/>
      <c r="FJF90" s="48"/>
      <c r="FJG90" s="48"/>
      <c r="FJH90" s="48"/>
      <c r="FJI90" s="48"/>
      <c r="FJJ90" s="48"/>
      <c r="FJK90" s="48"/>
      <c r="FJL90" s="48"/>
      <c r="FJM90" s="48"/>
      <c r="FJN90" s="48"/>
      <c r="FJO90" s="48"/>
      <c r="FJP90" s="48"/>
      <c r="FJQ90" s="48"/>
      <c r="FJR90" s="48"/>
      <c r="FJS90" s="48"/>
      <c r="FJT90" s="48"/>
      <c r="FJU90" s="48"/>
      <c r="FJV90" s="48"/>
      <c r="FJW90" s="48"/>
      <c r="FJX90" s="48"/>
      <c r="FJY90" s="48"/>
      <c r="FJZ90" s="48"/>
      <c r="FKA90" s="48"/>
      <c r="FKB90" s="48"/>
      <c r="FKC90" s="48"/>
      <c r="FKD90" s="48"/>
      <c r="FKE90" s="48"/>
      <c r="FKF90" s="48"/>
      <c r="FKG90" s="48"/>
      <c r="FKH90" s="48"/>
      <c r="FKI90" s="48"/>
      <c r="FKJ90" s="48"/>
      <c r="FKK90" s="48"/>
      <c r="FKL90" s="48"/>
      <c r="FKM90" s="48"/>
      <c r="FKN90" s="48"/>
      <c r="FKO90" s="48"/>
      <c r="FKP90" s="48"/>
      <c r="FKQ90" s="48"/>
      <c r="FKR90" s="48"/>
      <c r="FKS90" s="48"/>
      <c r="FKT90" s="48"/>
      <c r="FKU90" s="48"/>
      <c r="FKV90" s="48"/>
      <c r="FKW90" s="48"/>
      <c r="FKX90" s="48"/>
      <c r="FKY90" s="48"/>
      <c r="FKZ90" s="48"/>
      <c r="FLA90" s="48"/>
      <c r="FLB90" s="48"/>
      <c r="FLC90" s="48"/>
      <c r="FLD90" s="48"/>
      <c r="FLE90" s="48"/>
      <c r="FLF90" s="48"/>
      <c r="FLG90" s="48"/>
      <c r="FLH90" s="48"/>
      <c r="FLI90" s="48"/>
      <c r="FLJ90" s="48"/>
      <c r="FLK90" s="48"/>
      <c r="FLL90" s="48"/>
      <c r="FLM90" s="48"/>
      <c r="FLN90" s="48"/>
      <c r="FLO90" s="48"/>
      <c r="FLP90" s="48"/>
      <c r="FLQ90" s="48"/>
      <c r="FLR90" s="48"/>
      <c r="FLS90" s="48"/>
      <c r="FLT90" s="48"/>
      <c r="FLU90" s="48"/>
      <c r="FLV90" s="48"/>
      <c r="FLW90" s="48"/>
      <c r="FLX90" s="48"/>
      <c r="FLY90" s="48"/>
      <c r="FLZ90" s="48"/>
      <c r="FMA90" s="48"/>
      <c r="FMB90" s="48"/>
      <c r="FMC90" s="48"/>
      <c r="FMD90" s="48"/>
      <c r="FME90" s="48"/>
      <c r="FMF90" s="48"/>
      <c r="FMG90" s="48"/>
      <c r="FMH90" s="48"/>
      <c r="FMI90" s="48"/>
      <c r="FMJ90" s="48"/>
      <c r="FMK90" s="48"/>
      <c r="FML90" s="48"/>
      <c r="FMM90" s="48"/>
      <c r="FMN90" s="48"/>
      <c r="FMO90" s="48"/>
      <c r="FMP90" s="48"/>
      <c r="FMQ90" s="48"/>
      <c r="FMR90" s="48"/>
      <c r="FMS90" s="48"/>
      <c r="FMT90" s="48"/>
      <c r="FMU90" s="48"/>
      <c r="FMV90" s="48"/>
      <c r="FMW90" s="48"/>
      <c r="FMX90" s="48"/>
      <c r="FMY90" s="48"/>
      <c r="FMZ90" s="48"/>
      <c r="FNA90" s="48"/>
      <c r="FNB90" s="48"/>
      <c r="FNC90" s="48"/>
      <c r="FND90" s="48"/>
      <c r="FNE90" s="48"/>
      <c r="FNF90" s="48"/>
      <c r="FNG90" s="48"/>
      <c r="FNH90" s="48"/>
      <c r="FNI90" s="48"/>
      <c r="FNJ90" s="48"/>
      <c r="FNK90" s="48"/>
      <c r="FNL90" s="48"/>
      <c r="FNM90" s="48"/>
      <c r="FNN90" s="48"/>
      <c r="FNO90" s="48"/>
      <c r="FNP90" s="48"/>
      <c r="FNQ90" s="48"/>
      <c r="FNR90" s="48"/>
      <c r="FNS90" s="48"/>
      <c r="FNT90" s="48"/>
      <c r="FNU90" s="48"/>
      <c r="FNV90" s="48"/>
      <c r="FNW90" s="48"/>
      <c r="FNX90" s="48"/>
      <c r="FNY90" s="48"/>
      <c r="FNZ90" s="48"/>
      <c r="FOA90" s="48"/>
      <c r="FOB90" s="48"/>
      <c r="FOC90" s="48"/>
      <c r="FOD90" s="48"/>
      <c r="FOE90" s="48"/>
      <c r="FOF90" s="48"/>
      <c r="FOG90" s="48"/>
      <c r="FOH90" s="48"/>
      <c r="FOI90" s="48"/>
      <c r="FOJ90" s="48"/>
      <c r="FOK90" s="48"/>
      <c r="FOL90" s="48"/>
      <c r="FOM90" s="48"/>
      <c r="FON90" s="48"/>
      <c r="FOO90" s="48"/>
      <c r="FOP90" s="48"/>
      <c r="FOQ90" s="48"/>
      <c r="FOR90" s="48"/>
      <c r="FOS90" s="48"/>
      <c r="FOT90" s="48"/>
      <c r="FOU90" s="48"/>
      <c r="FOV90" s="48"/>
      <c r="FOW90" s="48"/>
      <c r="FOX90" s="48"/>
      <c r="FOY90" s="48"/>
      <c r="FOZ90" s="48"/>
      <c r="FPA90" s="48"/>
      <c r="FPB90" s="48"/>
      <c r="FPC90" s="48"/>
      <c r="FPD90" s="48"/>
      <c r="FPE90" s="48"/>
      <c r="FPF90" s="48"/>
      <c r="FPG90" s="48"/>
      <c r="FPH90" s="48"/>
      <c r="FPI90" s="48"/>
      <c r="FPJ90" s="48"/>
      <c r="FPK90" s="48"/>
      <c r="FPL90" s="48"/>
      <c r="FPM90" s="48"/>
      <c r="FPN90" s="48"/>
      <c r="FPO90" s="48"/>
      <c r="FPP90" s="48"/>
      <c r="FPQ90" s="48"/>
      <c r="FPR90" s="48"/>
      <c r="FPS90" s="48"/>
      <c r="FPT90" s="48"/>
      <c r="FPU90" s="48"/>
      <c r="FPV90" s="48"/>
      <c r="FPW90" s="48"/>
      <c r="FPX90" s="48"/>
      <c r="FPY90" s="48"/>
      <c r="FPZ90" s="48"/>
      <c r="FQA90" s="48"/>
      <c r="FQB90" s="48"/>
      <c r="FQC90" s="48"/>
      <c r="FQD90" s="48"/>
      <c r="FQE90" s="48"/>
      <c r="FQF90" s="48"/>
      <c r="FQG90" s="48"/>
      <c r="FQH90" s="48"/>
      <c r="FQI90" s="48"/>
      <c r="FQJ90" s="48"/>
      <c r="FQK90" s="48"/>
      <c r="FQL90" s="48"/>
      <c r="FQM90" s="48"/>
      <c r="FQN90" s="48"/>
      <c r="FQO90" s="48"/>
      <c r="FQP90" s="48"/>
      <c r="FQQ90" s="48"/>
      <c r="FQR90" s="48"/>
      <c r="FQS90" s="48"/>
      <c r="FQT90" s="48"/>
      <c r="FQU90" s="48"/>
      <c r="FQV90" s="48"/>
      <c r="FQW90" s="48"/>
      <c r="FQX90" s="48"/>
      <c r="FQY90" s="48"/>
      <c r="FQZ90" s="48"/>
      <c r="FRA90" s="48"/>
      <c r="FRB90" s="48"/>
      <c r="FRC90" s="48"/>
      <c r="FRD90" s="48"/>
      <c r="FRE90" s="48"/>
      <c r="FRF90" s="48"/>
      <c r="FRG90" s="48"/>
      <c r="FRH90" s="48"/>
      <c r="FRI90" s="48"/>
      <c r="FRJ90" s="48"/>
      <c r="FRK90" s="48"/>
      <c r="FRL90" s="48"/>
      <c r="FRM90" s="48"/>
      <c r="FRN90" s="48"/>
      <c r="FRO90" s="48"/>
      <c r="FRP90" s="48"/>
      <c r="FRQ90" s="48"/>
      <c r="FRR90" s="48"/>
      <c r="FRS90" s="48"/>
      <c r="FRT90" s="48"/>
      <c r="FRU90" s="48"/>
      <c r="FRV90" s="48"/>
      <c r="FRW90" s="48"/>
      <c r="FRX90" s="48"/>
      <c r="FRY90" s="48"/>
      <c r="FRZ90" s="48"/>
      <c r="FSA90" s="48"/>
      <c r="FSB90" s="48"/>
      <c r="FSC90" s="48"/>
      <c r="FSD90" s="48"/>
      <c r="FSE90" s="48"/>
      <c r="FSF90" s="48"/>
      <c r="FSG90" s="48"/>
      <c r="FSH90" s="48"/>
      <c r="FSI90" s="48"/>
      <c r="FSJ90" s="48"/>
      <c r="FSK90" s="48"/>
      <c r="FSL90" s="48"/>
      <c r="FSM90" s="48"/>
      <c r="FSN90" s="48"/>
      <c r="FSO90" s="48"/>
      <c r="FSP90" s="48"/>
      <c r="FSQ90" s="48"/>
      <c r="FSR90" s="48"/>
      <c r="FSS90" s="48"/>
      <c r="FST90" s="48"/>
      <c r="FSU90" s="48"/>
      <c r="FSV90" s="48"/>
      <c r="FSW90" s="48"/>
      <c r="FSX90" s="48"/>
      <c r="FSY90" s="48"/>
      <c r="FSZ90" s="48"/>
      <c r="FTA90" s="48"/>
      <c r="FTB90" s="48"/>
      <c r="FTC90" s="48"/>
      <c r="FTD90" s="48"/>
      <c r="FTE90" s="48"/>
      <c r="FTF90" s="48"/>
      <c r="FTG90" s="48"/>
      <c r="FTH90" s="48"/>
      <c r="FTI90" s="48"/>
      <c r="FTJ90" s="48"/>
      <c r="FTK90" s="48"/>
      <c r="FTL90" s="48"/>
      <c r="FTM90" s="48"/>
      <c r="FTN90" s="48"/>
      <c r="FTO90" s="48"/>
      <c r="FTP90" s="48"/>
      <c r="FTQ90" s="48"/>
      <c r="FTR90" s="48"/>
      <c r="FTS90" s="48"/>
      <c r="FTT90" s="48"/>
      <c r="FTU90" s="48"/>
      <c r="FTV90" s="48"/>
      <c r="FTW90" s="48"/>
      <c r="FTX90" s="48"/>
      <c r="FTY90" s="48"/>
      <c r="FTZ90" s="48"/>
      <c r="FUA90" s="48"/>
      <c r="FUB90" s="48"/>
      <c r="FUC90" s="48"/>
      <c r="FUD90" s="48"/>
      <c r="FUE90" s="48"/>
      <c r="FUF90" s="48"/>
      <c r="FUG90" s="48"/>
      <c r="FUH90" s="48"/>
      <c r="FUI90" s="48"/>
      <c r="FUJ90" s="48"/>
      <c r="FUK90" s="48"/>
      <c r="FUL90" s="48"/>
      <c r="FUM90" s="48"/>
      <c r="FUN90" s="48"/>
      <c r="FUO90" s="48"/>
      <c r="FUP90" s="48"/>
      <c r="FUQ90" s="48"/>
      <c r="FUR90" s="48"/>
      <c r="FUS90" s="48"/>
      <c r="FUT90" s="48"/>
      <c r="FUU90" s="48"/>
      <c r="FUV90" s="48"/>
      <c r="FUW90" s="48"/>
      <c r="FUX90" s="48"/>
      <c r="FUY90" s="48"/>
      <c r="FUZ90" s="48"/>
      <c r="FVA90" s="48"/>
      <c r="FVB90" s="48"/>
      <c r="FVC90" s="48"/>
      <c r="FVD90" s="48"/>
      <c r="FVE90" s="48"/>
      <c r="FVF90" s="48"/>
      <c r="FVG90" s="48"/>
      <c r="FVH90" s="48"/>
      <c r="FVI90" s="48"/>
      <c r="FVJ90" s="48"/>
      <c r="FVK90" s="48"/>
      <c r="FVL90" s="48"/>
      <c r="FVM90" s="48"/>
      <c r="FVN90" s="48"/>
      <c r="FVO90" s="48"/>
      <c r="FVP90" s="48"/>
      <c r="FVQ90" s="48"/>
      <c r="FVR90" s="48"/>
      <c r="FVS90" s="48"/>
      <c r="FVT90" s="48"/>
      <c r="FVU90" s="48"/>
      <c r="FVV90" s="48"/>
      <c r="FVW90" s="48"/>
      <c r="FVX90" s="48"/>
      <c r="FVY90" s="48"/>
      <c r="FVZ90" s="48"/>
      <c r="FWA90" s="48"/>
      <c r="FWB90" s="48"/>
      <c r="FWC90" s="48"/>
      <c r="FWD90" s="48"/>
      <c r="FWE90" s="48"/>
      <c r="FWF90" s="48"/>
      <c r="FWG90" s="48"/>
      <c r="FWH90" s="48"/>
      <c r="FWI90" s="48"/>
      <c r="FWJ90" s="48"/>
      <c r="FWK90" s="48"/>
      <c r="FWL90" s="48"/>
      <c r="FWM90" s="48"/>
      <c r="FWN90" s="48"/>
      <c r="FWO90" s="48"/>
      <c r="FWP90" s="48"/>
      <c r="FWQ90" s="48"/>
      <c r="FWR90" s="48"/>
      <c r="FWS90" s="48"/>
      <c r="FWT90" s="48"/>
      <c r="FWU90" s="48"/>
      <c r="FWV90" s="48"/>
      <c r="FWW90" s="48"/>
      <c r="FWX90" s="48"/>
      <c r="FWY90" s="48"/>
      <c r="FWZ90" s="48"/>
      <c r="FXA90" s="48"/>
      <c r="FXB90" s="48"/>
      <c r="FXC90" s="48"/>
      <c r="FXD90" s="48"/>
      <c r="FXE90" s="48"/>
      <c r="FXF90" s="48"/>
      <c r="FXG90" s="48"/>
      <c r="FXH90" s="48"/>
      <c r="FXI90" s="48"/>
      <c r="FXJ90" s="48"/>
      <c r="FXK90" s="48"/>
      <c r="FXL90" s="48"/>
      <c r="FXM90" s="48"/>
      <c r="FXN90" s="48"/>
      <c r="FXO90" s="48"/>
      <c r="FXP90" s="48"/>
      <c r="FXQ90" s="48"/>
      <c r="FXR90" s="48"/>
      <c r="FXS90" s="48"/>
      <c r="FXT90" s="48"/>
      <c r="FXU90" s="48"/>
      <c r="FXV90" s="48"/>
      <c r="FXW90" s="48"/>
      <c r="FXX90" s="48"/>
      <c r="FXY90" s="48"/>
      <c r="FXZ90" s="48"/>
      <c r="FYA90" s="48"/>
      <c r="FYB90" s="48"/>
      <c r="FYC90" s="48"/>
      <c r="FYD90" s="48"/>
      <c r="FYE90" s="48"/>
      <c r="FYF90" s="48"/>
      <c r="FYG90" s="48"/>
      <c r="FYH90" s="48"/>
      <c r="FYI90" s="48"/>
      <c r="FYJ90" s="48"/>
      <c r="FYK90" s="48"/>
      <c r="FYL90" s="48"/>
      <c r="FYM90" s="48"/>
      <c r="FYN90" s="48"/>
      <c r="FYO90" s="48"/>
      <c r="FYP90" s="48"/>
      <c r="FYQ90" s="48"/>
      <c r="FYR90" s="48"/>
      <c r="FYS90" s="48"/>
      <c r="FYT90" s="48"/>
      <c r="FYU90" s="48"/>
      <c r="FYV90" s="48"/>
      <c r="FYW90" s="48"/>
      <c r="FYX90" s="48"/>
      <c r="FYY90" s="48"/>
      <c r="FYZ90" s="48"/>
      <c r="FZA90" s="48"/>
      <c r="FZB90" s="48"/>
      <c r="FZC90" s="48"/>
      <c r="FZD90" s="48"/>
      <c r="FZE90" s="48"/>
      <c r="FZF90" s="48"/>
      <c r="FZG90" s="48"/>
      <c r="FZH90" s="48"/>
      <c r="FZI90" s="48"/>
      <c r="FZJ90" s="48"/>
      <c r="FZK90" s="48"/>
      <c r="FZL90" s="48"/>
      <c r="FZM90" s="48"/>
      <c r="FZN90" s="48"/>
      <c r="FZO90" s="48"/>
      <c r="FZP90" s="48"/>
      <c r="FZQ90" s="48"/>
      <c r="FZR90" s="48"/>
      <c r="FZS90" s="48"/>
      <c r="FZT90" s="48"/>
      <c r="FZU90" s="48"/>
      <c r="FZV90" s="48"/>
      <c r="FZW90" s="48"/>
      <c r="FZX90" s="48"/>
      <c r="FZY90" s="48"/>
      <c r="FZZ90" s="48"/>
      <c r="GAA90" s="48"/>
      <c r="GAB90" s="48"/>
      <c r="GAC90" s="48"/>
      <c r="GAD90" s="48"/>
      <c r="GAE90" s="48"/>
      <c r="GAF90" s="48"/>
      <c r="GAG90" s="48"/>
      <c r="GAH90" s="48"/>
      <c r="GAI90" s="48"/>
      <c r="GAJ90" s="48"/>
      <c r="GAK90" s="48"/>
      <c r="GAL90" s="48"/>
      <c r="GAM90" s="48"/>
      <c r="GAN90" s="48"/>
      <c r="GAO90" s="48"/>
      <c r="GAP90" s="48"/>
      <c r="GAQ90" s="48"/>
      <c r="GAR90" s="48"/>
      <c r="GAS90" s="48"/>
      <c r="GAT90" s="48"/>
      <c r="GAU90" s="48"/>
      <c r="GAV90" s="48"/>
      <c r="GAW90" s="48"/>
      <c r="GAX90" s="48"/>
      <c r="GAY90" s="48"/>
      <c r="GAZ90" s="48"/>
      <c r="GBA90" s="48"/>
      <c r="GBB90" s="48"/>
      <c r="GBC90" s="48"/>
      <c r="GBD90" s="48"/>
      <c r="GBE90" s="48"/>
      <c r="GBF90" s="48"/>
      <c r="GBG90" s="48"/>
      <c r="GBH90" s="48"/>
      <c r="GBI90" s="48"/>
      <c r="GBJ90" s="48"/>
      <c r="GBK90" s="48"/>
      <c r="GBL90" s="48"/>
      <c r="GBM90" s="48"/>
      <c r="GBN90" s="48"/>
      <c r="GBO90" s="48"/>
      <c r="GBP90" s="48"/>
      <c r="GBQ90" s="48"/>
      <c r="GBR90" s="48"/>
      <c r="GBS90" s="48"/>
      <c r="GBT90" s="48"/>
      <c r="GBU90" s="48"/>
      <c r="GBV90" s="48"/>
      <c r="GBW90" s="48"/>
      <c r="GBX90" s="48"/>
      <c r="GBY90" s="48"/>
      <c r="GBZ90" s="48"/>
      <c r="GCA90" s="48"/>
      <c r="GCB90" s="48"/>
      <c r="GCC90" s="48"/>
      <c r="GCD90" s="48"/>
      <c r="GCE90" s="48"/>
      <c r="GCF90" s="48"/>
      <c r="GCG90" s="48"/>
      <c r="GCH90" s="48"/>
      <c r="GCI90" s="48"/>
      <c r="GCJ90" s="48"/>
      <c r="GCK90" s="48"/>
      <c r="GCL90" s="48"/>
      <c r="GCM90" s="48"/>
      <c r="GCN90" s="48"/>
      <c r="GCO90" s="48"/>
      <c r="GCP90" s="48"/>
      <c r="GCQ90" s="48"/>
      <c r="GCR90" s="48"/>
      <c r="GCS90" s="48"/>
      <c r="GCT90" s="48"/>
      <c r="GCU90" s="48"/>
      <c r="GCV90" s="48"/>
      <c r="GCW90" s="48"/>
      <c r="GCX90" s="48"/>
      <c r="GCY90" s="48"/>
      <c r="GCZ90" s="48"/>
      <c r="GDA90" s="48"/>
      <c r="GDB90" s="48"/>
      <c r="GDC90" s="48"/>
      <c r="GDD90" s="48"/>
      <c r="GDE90" s="48"/>
      <c r="GDF90" s="48"/>
      <c r="GDG90" s="48"/>
      <c r="GDH90" s="48"/>
      <c r="GDI90" s="48"/>
      <c r="GDJ90" s="48"/>
      <c r="GDK90" s="48"/>
      <c r="GDL90" s="48"/>
      <c r="GDM90" s="48"/>
      <c r="GDN90" s="48"/>
      <c r="GDO90" s="48"/>
      <c r="GDP90" s="48"/>
      <c r="GDQ90" s="48"/>
      <c r="GDR90" s="48"/>
      <c r="GDS90" s="48"/>
      <c r="GDT90" s="48"/>
      <c r="GDU90" s="48"/>
      <c r="GDV90" s="48"/>
      <c r="GDW90" s="48"/>
      <c r="GDX90" s="48"/>
      <c r="GDY90" s="48"/>
      <c r="GDZ90" s="48"/>
      <c r="GEA90" s="48"/>
      <c r="GEB90" s="48"/>
      <c r="GEC90" s="48"/>
      <c r="GED90" s="48"/>
      <c r="GEE90" s="48"/>
      <c r="GEF90" s="48"/>
      <c r="GEG90" s="48"/>
      <c r="GEH90" s="48"/>
      <c r="GEI90" s="48"/>
      <c r="GEJ90" s="48"/>
      <c r="GEK90" s="48"/>
      <c r="GEL90" s="48"/>
      <c r="GEM90" s="48"/>
      <c r="GEN90" s="48"/>
      <c r="GEO90" s="48"/>
      <c r="GEP90" s="48"/>
      <c r="GEQ90" s="48"/>
      <c r="GER90" s="48"/>
      <c r="GES90" s="48"/>
      <c r="GET90" s="48"/>
      <c r="GEU90" s="48"/>
      <c r="GEV90" s="48"/>
      <c r="GEW90" s="48"/>
      <c r="GEX90" s="48"/>
      <c r="GEY90" s="48"/>
      <c r="GEZ90" s="48"/>
      <c r="GFA90" s="48"/>
      <c r="GFB90" s="48"/>
      <c r="GFC90" s="48"/>
      <c r="GFD90" s="48"/>
      <c r="GFE90" s="48"/>
      <c r="GFF90" s="48"/>
      <c r="GFG90" s="48"/>
      <c r="GFH90" s="48"/>
      <c r="GFI90" s="48"/>
      <c r="GFJ90" s="48"/>
      <c r="GFK90" s="48"/>
      <c r="GFL90" s="48"/>
      <c r="GFM90" s="48"/>
      <c r="GFN90" s="48"/>
      <c r="GFO90" s="48"/>
      <c r="GFP90" s="48"/>
      <c r="GFQ90" s="48"/>
      <c r="GFR90" s="48"/>
      <c r="GFS90" s="48"/>
      <c r="GFT90" s="48"/>
      <c r="GFU90" s="48"/>
      <c r="GFV90" s="48"/>
      <c r="GFW90" s="48"/>
      <c r="GFX90" s="48"/>
      <c r="GFY90" s="48"/>
      <c r="GFZ90" s="48"/>
      <c r="GGA90" s="48"/>
      <c r="GGB90" s="48"/>
      <c r="GGC90" s="48"/>
      <c r="GGD90" s="48"/>
      <c r="GGE90" s="48"/>
      <c r="GGF90" s="48"/>
      <c r="GGG90" s="48"/>
      <c r="GGH90" s="48"/>
      <c r="GGI90" s="48"/>
      <c r="GGJ90" s="48"/>
      <c r="GGK90" s="48"/>
      <c r="GGL90" s="48"/>
      <c r="GGM90" s="48"/>
      <c r="GGN90" s="48"/>
      <c r="GGO90" s="48"/>
      <c r="GGP90" s="48"/>
      <c r="GGQ90" s="48"/>
      <c r="GGR90" s="48"/>
      <c r="GGS90" s="48"/>
      <c r="GGT90" s="48"/>
      <c r="GGU90" s="48"/>
      <c r="GGV90" s="48"/>
      <c r="GGW90" s="48"/>
      <c r="GGX90" s="48"/>
      <c r="GGY90" s="48"/>
      <c r="GGZ90" s="48"/>
      <c r="GHA90" s="48"/>
      <c r="GHB90" s="48"/>
      <c r="GHC90" s="48"/>
      <c r="GHD90" s="48"/>
      <c r="GHE90" s="48"/>
      <c r="GHF90" s="48"/>
      <c r="GHG90" s="48"/>
      <c r="GHH90" s="48"/>
      <c r="GHI90" s="48"/>
      <c r="GHJ90" s="48"/>
      <c r="GHK90" s="48"/>
      <c r="GHL90" s="48"/>
      <c r="GHM90" s="48"/>
      <c r="GHN90" s="48"/>
      <c r="GHO90" s="48"/>
      <c r="GHP90" s="48"/>
      <c r="GHQ90" s="48"/>
      <c r="GHR90" s="48"/>
      <c r="GHS90" s="48"/>
      <c r="GHT90" s="48"/>
      <c r="GHU90" s="48"/>
      <c r="GHV90" s="48"/>
      <c r="GHW90" s="48"/>
      <c r="GHX90" s="48"/>
      <c r="GHY90" s="48"/>
      <c r="GHZ90" s="48"/>
      <c r="GIA90" s="48"/>
      <c r="GIB90" s="48"/>
      <c r="GIC90" s="48"/>
      <c r="GID90" s="48"/>
      <c r="GIE90" s="48"/>
      <c r="GIF90" s="48"/>
      <c r="GIG90" s="48"/>
      <c r="GIH90" s="48"/>
      <c r="GII90" s="48"/>
      <c r="GIJ90" s="48"/>
      <c r="GIK90" s="48"/>
      <c r="GIL90" s="48"/>
      <c r="GIM90" s="48"/>
      <c r="GIN90" s="48"/>
      <c r="GIO90" s="48"/>
      <c r="GIP90" s="48"/>
      <c r="GIQ90" s="48"/>
      <c r="GIR90" s="48"/>
      <c r="GIS90" s="48"/>
      <c r="GIT90" s="48"/>
      <c r="GIU90" s="48"/>
      <c r="GIV90" s="48"/>
      <c r="GIW90" s="48"/>
      <c r="GIX90" s="48"/>
      <c r="GIY90" s="48"/>
      <c r="GIZ90" s="48"/>
      <c r="GJA90" s="48"/>
      <c r="GJB90" s="48"/>
      <c r="GJC90" s="48"/>
      <c r="GJD90" s="48"/>
      <c r="GJE90" s="48"/>
      <c r="GJF90" s="48"/>
      <c r="GJG90" s="48"/>
      <c r="GJH90" s="48"/>
      <c r="GJI90" s="48"/>
      <c r="GJJ90" s="48"/>
      <c r="GJK90" s="48"/>
      <c r="GJL90" s="48"/>
      <c r="GJM90" s="48"/>
      <c r="GJN90" s="48"/>
      <c r="GJO90" s="48"/>
      <c r="GJP90" s="48"/>
      <c r="GJQ90" s="48"/>
      <c r="GJR90" s="48"/>
      <c r="GJS90" s="48"/>
      <c r="GJT90" s="48"/>
      <c r="GJU90" s="48"/>
      <c r="GJV90" s="48"/>
      <c r="GJW90" s="48"/>
      <c r="GJX90" s="48"/>
      <c r="GJY90" s="48"/>
      <c r="GJZ90" s="48"/>
      <c r="GKA90" s="48"/>
      <c r="GKB90" s="48"/>
      <c r="GKC90" s="48"/>
      <c r="GKD90" s="48"/>
      <c r="GKE90" s="48"/>
      <c r="GKF90" s="48"/>
      <c r="GKG90" s="48"/>
      <c r="GKH90" s="48"/>
      <c r="GKI90" s="48"/>
      <c r="GKJ90" s="48"/>
      <c r="GKK90" s="48"/>
      <c r="GKL90" s="48"/>
      <c r="GKM90" s="48"/>
      <c r="GKN90" s="48"/>
      <c r="GKO90" s="48"/>
      <c r="GKP90" s="48"/>
      <c r="GKQ90" s="48"/>
      <c r="GKR90" s="48"/>
      <c r="GKS90" s="48"/>
      <c r="GKT90" s="48"/>
      <c r="GKU90" s="48"/>
      <c r="GKV90" s="48"/>
      <c r="GKW90" s="48"/>
      <c r="GKX90" s="48"/>
      <c r="GKY90" s="48"/>
      <c r="GKZ90" s="48"/>
      <c r="GLA90" s="48"/>
      <c r="GLB90" s="48"/>
      <c r="GLC90" s="48"/>
      <c r="GLD90" s="48"/>
      <c r="GLE90" s="48"/>
      <c r="GLF90" s="48"/>
      <c r="GLG90" s="48"/>
      <c r="GLH90" s="48"/>
      <c r="GLI90" s="48"/>
      <c r="GLJ90" s="48"/>
      <c r="GLK90" s="48"/>
      <c r="GLL90" s="48"/>
      <c r="GLM90" s="48"/>
      <c r="GLN90" s="48"/>
      <c r="GLO90" s="48"/>
      <c r="GLP90" s="48"/>
      <c r="GLQ90" s="48"/>
      <c r="GLR90" s="48"/>
      <c r="GLS90" s="48"/>
      <c r="GLT90" s="48"/>
      <c r="GLU90" s="48"/>
      <c r="GLV90" s="48"/>
      <c r="GLW90" s="48"/>
      <c r="GLX90" s="48"/>
      <c r="GLY90" s="48"/>
      <c r="GLZ90" s="48"/>
      <c r="GMA90" s="48"/>
      <c r="GMB90" s="48"/>
      <c r="GMC90" s="48"/>
      <c r="GMD90" s="48"/>
      <c r="GME90" s="48"/>
      <c r="GMF90" s="48"/>
      <c r="GMG90" s="48"/>
      <c r="GMH90" s="48"/>
      <c r="GMI90" s="48"/>
      <c r="GMJ90" s="48"/>
      <c r="GMK90" s="48"/>
      <c r="GML90" s="48"/>
      <c r="GMM90" s="48"/>
      <c r="GMN90" s="48"/>
      <c r="GMO90" s="48"/>
      <c r="GMP90" s="48"/>
      <c r="GMQ90" s="48"/>
      <c r="GMR90" s="48"/>
      <c r="GMS90" s="48"/>
      <c r="GMT90" s="48"/>
      <c r="GMU90" s="48"/>
      <c r="GMV90" s="48"/>
      <c r="GMW90" s="48"/>
      <c r="GMX90" s="48"/>
      <c r="GMY90" s="48"/>
      <c r="GMZ90" s="48"/>
      <c r="GNA90" s="48"/>
      <c r="GNB90" s="48"/>
      <c r="GNC90" s="48"/>
      <c r="GND90" s="48"/>
      <c r="GNE90" s="48"/>
      <c r="GNF90" s="48"/>
      <c r="GNG90" s="48"/>
      <c r="GNH90" s="48"/>
      <c r="GNI90" s="48"/>
      <c r="GNJ90" s="48"/>
      <c r="GNK90" s="48"/>
      <c r="GNL90" s="48"/>
      <c r="GNM90" s="48"/>
      <c r="GNN90" s="48"/>
      <c r="GNO90" s="48"/>
      <c r="GNP90" s="48"/>
      <c r="GNQ90" s="48"/>
      <c r="GNR90" s="48"/>
      <c r="GNS90" s="48"/>
      <c r="GNT90" s="48"/>
      <c r="GNU90" s="48"/>
      <c r="GNV90" s="48"/>
      <c r="GNW90" s="48"/>
      <c r="GNX90" s="48"/>
      <c r="GNY90" s="48"/>
      <c r="GNZ90" s="48"/>
      <c r="GOA90" s="48"/>
      <c r="GOB90" s="48"/>
      <c r="GOC90" s="48"/>
      <c r="GOD90" s="48"/>
      <c r="GOE90" s="48"/>
      <c r="GOF90" s="48"/>
      <c r="GOG90" s="48"/>
      <c r="GOH90" s="48"/>
      <c r="GOI90" s="48"/>
      <c r="GOJ90" s="48"/>
      <c r="GOK90" s="48"/>
      <c r="GOL90" s="48"/>
      <c r="GOM90" s="48"/>
      <c r="GON90" s="48"/>
      <c r="GOO90" s="48"/>
      <c r="GOP90" s="48"/>
      <c r="GOQ90" s="48"/>
      <c r="GOR90" s="48"/>
      <c r="GOS90" s="48"/>
      <c r="GOT90" s="48"/>
      <c r="GOU90" s="48"/>
      <c r="GOV90" s="48"/>
      <c r="GOW90" s="48"/>
      <c r="GOX90" s="48"/>
      <c r="GOY90" s="48"/>
      <c r="GOZ90" s="48"/>
      <c r="GPA90" s="48"/>
      <c r="GPB90" s="48"/>
      <c r="GPC90" s="48"/>
      <c r="GPD90" s="48"/>
      <c r="GPE90" s="48"/>
      <c r="GPF90" s="48"/>
      <c r="GPG90" s="48"/>
      <c r="GPH90" s="48"/>
      <c r="GPI90" s="48"/>
      <c r="GPJ90" s="48"/>
      <c r="GPK90" s="48"/>
      <c r="GPL90" s="48"/>
      <c r="GPM90" s="48"/>
      <c r="GPN90" s="48"/>
      <c r="GPO90" s="48"/>
      <c r="GPP90" s="48"/>
      <c r="GPQ90" s="48"/>
      <c r="GPR90" s="48"/>
      <c r="GPS90" s="48"/>
      <c r="GPT90" s="48"/>
      <c r="GPU90" s="48"/>
      <c r="GPV90" s="48"/>
      <c r="GPW90" s="48"/>
      <c r="GPX90" s="48"/>
      <c r="GPY90" s="48"/>
      <c r="GPZ90" s="48"/>
      <c r="GQA90" s="48"/>
      <c r="GQB90" s="48"/>
      <c r="GQC90" s="48"/>
      <c r="GQD90" s="48"/>
      <c r="GQE90" s="48"/>
      <c r="GQF90" s="48"/>
      <c r="GQG90" s="48"/>
      <c r="GQH90" s="48"/>
      <c r="GQI90" s="48"/>
      <c r="GQJ90" s="48"/>
      <c r="GQK90" s="48"/>
      <c r="GQL90" s="48"/>
      <c r="GQM90" s="48"/>
      <c r="GQN90" s="48"/>
      <c r="GQO90" s="48"/>
      <c r="GQP90" s="48"/>
      <c r="GQQ90" s="48"/>
      <c r="GQR90" s="48"/>
      <c r="GQS90" s="48"/>
      <c r="GQT90" s="48"/>
      <c r="GQU90" s="48"/>
      <c r="GQV90" s="48"/>
      <c r="GQW90" s="48"/>
      <c r="GQX90" s="48"/>
      <c r="GQY90" s="48"/>
      <c r="GQZ90" s="48"/>
      <c r="GRA90" s="48"/>
      <c r="GRB90" s="48"/>
      <c r="GRC90" s="48"/>
      <c r="GRD90" s="48"/>
      <c r="GRE90" s="48"/>
      <c r="GRF90" s="48"/>
      <c r="GRG90" s="48"/>
      <c r="GRH90" s="48"/>
      <c r="GRI90" s="48"/>
      <c r="GRJ90" s="48"/>
      <c r="GRK90" s="48"/>
      <c r="GRL90" s="48"/>
      <c r="GRM90" s="48"/>
      <c r="GRN90" s="48"/>
      <c r="GRO90" s="48"/>
      <c r="GRP90" s="48"/>
      <c r="GRQ90" s="48"/>
      <c r="GRR90" s="48"/>
      <c r="GRS90" s="48"/>
      <c r="GRT90" s="48"/>
      <c r="GRU90" s="48"/>
      <c r="GRV90" s="48"/>
      <c r="GRW90" s="48"/>
      <c r="GRX90" s="48"/>
      <c r="GRY90" s="48"/>
      <c r="GRZ90" s="48"/>
      <c r="GSA90" s="48"/>
      <c r="GSB90" s="48"/>
      <c r="GSC90" s="48"/>
      <c r="GSD90" s="48"/>
      <c r="GSE90" s="48"/>
      <c r="GSF90" s="48"/>
      <c r="GSG90" s="48"/>
      <c r="GSH90" s="48"/>
      <c r="GSI90" s="48"/>
      <c r="GSJ90" s="48"/>
      <c r="GSK90" s="48"/>
      <c r="GSL90" s="48"/>
      <c r="GSM90" s="48"/>
      <c r="GSN90" s="48"/>
      <c r="GSO90" s="48"/>
      <c r="GSP90" s="48"/>
      <c r="GSQ90" s="48"/>
      <c r="GSR90" s="48"/>
      <c r="GSS90" s="48"/>
      <c r="GST90" s="48"/>
      <c r="GSU90" s="48"/>
      <c r="GSV90" s="48"/>
      <c r="GSW90" s="48"/>
      <c r="GSX90" s="48"/>
      <c r="GSY90" s="48"/>
      <c r="GSZ90" s="48"/>
      <c r="GTA90" s="48"/>
      <c r="GTB90" s="48"/>
      <c r="GTC90" s="48"/>
      <c r="GTD90" s="48"/>
      <c r="GTE90" s="48"/>
      <c r="GTF90" s="48"/>
      <c r="GTG90" s="48"/>
      <c r="GTH90" s="48"/>
      <c r="GTI90" s="48"/>
      <c r="GTJ90" s="48"/>
      <c r="GTK90" s="48"/>
      <c r="GTL90" s="48"/>
      <c r="GTM90" s="48"/>
      <c r="GTN90" s="48"/>
      <c r="GTO90" s="48"/>
      <c r="GTP90" s="48"/>
      <c r="GTQ90" s="48"/>
      <c r="GTR90" s="48"/>
      <c r="GTS90" s="48"/>
      <c r="GTT90" s="48"/>
      <c r="GTU90" s="48"/>
      <c r="GTV90" s="48"/>
      <c r="GTW90" s="48"/>
      <c r="GTX90" s="48"/>
      <c r="GTY90" s="48"/>
      <c r="GTZ90" s="48"/>
      <c r="GUA90" s="48"/>
      <c r="GUB90" s="48"/>
      <c r="GUC90" s="48"/>
      <c r="GUD90" s="48"/>
      <c r="GUE90" s="48"/>
      <c r="GUF90" s="48"/>
      <c r="GUG90" s="48"/>
      <c r="GUH90" s="48"/>
      <c r="GUI90" s="48"/>
      <c r="GUJ90" s="48"/>
      <c r="GUK90" s="48"/>
      <c r="GUL90" s="48"/>
      <c r="GUM90" s="48"/>
      <c r="GUN90" s="48"/>
      <c r="GUO90" s="48"/>
      <c r="GUP90" s="48"/>
      <c r="GUQ90" s="48"/>
      <c r="GUR90" s="48"/>
      <c r="GUS90" s="48"/>
      <c r="GUT90" s="48"/>
      <c r="GUU90" s="48"/>
      <c r="GUV90" s="48"/>
      <c r="GUW90" s="48"/>
      <c r="GUX90" s="48"/>
      <c r="GUY90" s="48"/>
      <c r="GUZ90" s="48"/>
      <c r="GVA90" s="48"/>
      <c r="GVB90" s="48"/>
      <c r="GVC90" s="48"/>
      <c r="GVD90" s="48"/>
      <c r="GVE90" s="48"/>
      <c r="GVF90" s="48"/>
      <c r="GVG90" s="48"/>
      <c r="GVH90" s="48"/>
      <c r="GVI90" s="48"/>
      <c r="GVJ90" s="48"/>
      <c r="GVK90" s="48"/>
      <c r="GVL90" s="48"/>
      <c r="GVM90" s="48"/>
      <c r="GVN90" s="48"/>
      <c r="GVO90" s="48"/>
      <c r="GVP90" s="48"/>
      <c r="GVQ90" s="48"/>
      <c r="GVR90" s="48"/>
      <c r="GVS90" s="48"/>
      <c r="GVT90" s="48"/>
      <c r="GVU90" s="48"/>
      <c r="GVV90" s="48"/>
      <c r="GVW90" s="48"/>
      <c r="GVX90" s="48"/>
      <c r="GVY90" s="48"/>
      <c r="GVZ90" s="48"/>
      <c r="GWA90" s="48"/>
      <c r="GWB90" s="48"/>
      <c r="GWC90" s="48"/>
      <c r="GWD90" s="48"/>
      <c r="GWE90" s="48"/>
      <c r="GWF90" s="48"/>
      <c r="GWG90" s="48"/>
      <c r="GWH90" s="48"/>
      <c r="GWI90" s="48"/>
      <c r="GWJ90" s="48"/>
      <c r="GWK90" s="48"/>
      <c r="GWL90" s="48"/>
      <c r="GWM90" s="48"/>
      <c r="GWN90" s="48"/>
      <c r="GWO90" s="48"/>
      <c r="GWP90" s="48"/>
      <c r="GWQ90" s="48"/>
      <c r="GWR90" s="48"/>
      <c r="GWS90" s="48"/>
      <c r="GWT90" s="48"/>
      <c r="GWU90" s="48"/>
      <c r="GWV90" s="48"/>
      <c r="GWW90" s="48"/>
      <c r="GWX90" s="48"/>
      <c r="GWY90" s="48"/>
      <c r="GWZ90" s="48"/>
      <c r="GXA90" s="48"/>
      <c r="GXB90" s="48"/>
      <c r="GXC90" s="48"/>
      <c r="GXD90" s="48"/>
      <c r="GXE90" s="48"/>
      <c r="GXF90" s="48"/>
      <c r="GXG90" s="48"/>
      <c r="GXH90" s="48"/>
      <c r="GXI90" s="48"/>
      <c r="GXJ90" s="48"/>
      <c r="GXK90" s="48"/>
      <c r="GXL90" s="48"/>
      <c r="GXM90" s="48"/>
      <c r="GXN90" s="48"/>
      <c r="GXO90" s="48"/>
      <c r="GXP90" s="48"/>
      <c r="GXQ90" s="48"/>
      <c r="GXR90" s="48"/>
      <c r="GXS90" s="48"/>
      <c r="GXT90" s="48"/>
      <c r="GXU90" s="48"/>
      <c r="GXV90" s="48"/>
      <c r="GXW90" s="48"/>
      <c r="GXX90" s="48"/>
      <c r="GXY90" s="48"/>
      <c r="GXZ90" s="48"/>
      <c r="GYA90" s="48"/>
      <c r="GYB90" s="48"/>
      <c r="GYC90" s="48"/>
      <c r="GYD90" s="48"/>
      <c r="GYE90" s="48"/>
      <c r="GYF90" s="48"/>
      <c r="GYG90" s="48"/>
      <c r="GYH90" s="48"/>
      <c r="GYI90" s="48"/>
      <c r="GYJ90" s="48"/>
      <c r="GYK90" s="48"/>
      <c r="GYL90" s="48"/>
      <c r="GYM90" s="48"/>
      <c r="GYN90" s="48"/>
      <c r="GYO90" s="48"/>
      <c r="GYP90" s="48"/>
      <c r="GYQ90" s="48"/>
      <c r="GYR90" s="48"/>
      <c r="GYS90" s="48"/>
      <c r="GYT90" s="48"/>
      <c r="GYU90" s="48"/>
      <c r="GYV90" s="48"/>
      <c r="GYW90" s="48"/>
      <c r="GYX90" s="48"/>
      <c r="GYY90" s="48"/>
      <c r="GYZ90" s="48"/>
      <c r="GZA90" s="48"/>
      <c r="GZB90" s="48"/>
      <c r="GZC90" s="48"/>
      <c r="GZD90" s="48"/>
      <c r="GZE90" s="48"/>
      <c r="GZF90" s="48"/>
      <c r="GZG90" s="48"/>
      <c r="GZH90" s="48"/>
      <c r="GZI90" s="48"/>
      <c r="GZJ90" s="48"/>
      <c r="GZK90" s="48"/>
      <c r="GZL90" s="48"/>
      <c r="GZM90" s="48"/>
      <c r="GZN90" s="48"/>
      <c r="GZO90" s="48"/>
      <c r="GZP90" s="48"/>
      <c r="GZQ90" s="48"/>
      <c r="GZR90" s="48"/>
      <c r="GZS90" s="48"/>
      <c r="GZT90" s="48"/>
      <c r="GZU90" s="48"/>
      <c r="GZV90" s="48"/>
      <c r="GZW90" s="48"/>
      <c r="GZX90" s="48"/>
      <c r="GZY90" s="48"/>
      <c r="GZZ90" s="48"/>
      <c r="HAA90" s="48"/>
      <c r="HAB90" s="48"/>
      <c r="HAC90" s="48"/>
      <c r="HAD90" s="48"/>
      <c r="HAE90" s="48"/>
      <c r="HAF90" s="48"/>
      <c r="HAG90" s="48"/>
      <c r="HAH90" s="48"/>
      <c r="HAI90" s="48"/>
      <c r="HAJ90" s="48"/>
      <c r="HAK90" s="48"/>
      <c r="HAL90" s="48"/>
      <c r="HAM90" s="48"/>
      <c r="HAN90" s="48"/>
      <c r="HAO90" s="48"/>
      <c r="HAP90" s="48"/>
      <c r="HAQ90" s="48"/>
      <c r="HAR90" s="48"/>
      <c r="HAS90" s="48"/>
      <c r="HAT90" s="48"/>
      <c r="HAU90" s="48"/>
      <c r="HAV90" s="48"/>
      <c r="HAW90" s="48"/>
      <c r="HAX90" s="48"/>
      <c r="HAY90" s="48"/>
      <c r="HAZ90" s="48"/>
      <c r="HBA90" s="48"/>
      <c r="HBB90" s="48"/>
      <c r="HBC90" s="48"/>
      <c r="HBD90" s="48"/>
      <c r="HBE90" s="48"/>
      <c r="HBF90" s="48"/>
      <c r="HBG90" s="48"/>
      <c r="HBH90" s="48"/>
      <c r="HBI90" s="48"/>
      <c r="HBJ90" s="48"/>
      <c r="HBK90" s="48"/>
      <c r="HBL90" s="48"/>
      <c r="HBM90" s="48"/>
      <c r="HBN90" s="48"/>
      <c r="HBO90" s="48"/>
      <c r="HBP90" s="48"/>
      <c r="HBQ90" s="48"/>
      <c r="HBR90" s="48"/>
      <c r="HBS90" s="48"/>
      <c r="HBT90" s="48"/>
      <c r="HBU90" s="48"/>
      <c r="HBV90" s="48"/>
      <c r="HBW90" s="48"/>
      <c r="HBX90" s="48"/>
      <c r="HBY90" s="48"/>
      <c r="HBZ90" s="48"/>
      <c r="HCA90" s="48"/>
      <c r="HCB90" s="48"/>
      <c r="HCC90" s="48"/>
      <c r="HCD90" s="48"/>
      <c r="HCE90" s="48"/>
      <c r="HCF90" s="48"/>
      <c r="HCG90" s="48"/>
      <c r="HCH90" s="48"/>
      <c r="HCI90" s="48"/>
      <c r="HCJ90" s="48"/>
      <c r="HCK90" s="48"/>
      <c r="HCL90" s="48"/>
      <c r="HCM90" s="48"/>
      <c r="HCN90" s="48"/>
      <c r="HCO90" s="48"/>
      <c r="HCP90" s="48"/>
      <c r="HCQ90" s="48"/>
      <c r="HCR90" s="48"/>
      <c r="HCS90" s="48"/>
      <c r="HCT90" s="48"/>
      <c r="HCU90" s="48"/>
      <c r="HCV90" s="48"/>
      <c r="HCW90" s="48"/>
      <c r="HCX90" s="48"/>
      <c r="HCY90" s="48"/>
      <c r="HCZ90" s="48"/>
      <c r="HDA90" s="48"/>
      <c r="HDB90" s="48"/>
      <c r="HDC90" s="48"/>
      <c r="HDD90" s="48"/>
      <c r="HDE90" s="48"/>
      <c r="HDF90" s="48"/>
      <c r="HDG90" s="48"/>
      <c r="HDH90" s="48"/>
      <c r="HDI90" s="48"/>
      <c r="HDJ90" s="48"/>
      <c r="HDK90" s="48"/>
      <c r="HDL90" s="48"/>
      <c r="HDM90" s="48"/>
      <c r="HDN90" s="48"/>
      <c r="HDO90" s="48"/>
      <c r="HDP90" s="48"/>
      <c r="HDQ90" s="48"/>
      <c r="HDR90" s="48"/>
      <c r="HDS90" s="48"/>
      <c r="HDT90" s="48"/>
      <c r="HDU90" s="48"/>
      <c r="HDV90" s="48"/>
      <c r="HDW90" s="48"/>
      <c r="HDX90" s="48"/>
      <c r="HDY90" s="48"/>
      <c r="HDZ90" s="48"/>
      <c r="HEA90" s="48"/>
      <c r="HEB90" s="48"/>
      <c r="HEC90" s="48"/>
      <c r="HED90" s="48"/>
      <c r="HEE90" s="48"/>
      <c r="HEF90" s="48"/>
      <c r="HEG90" s="48"/>
      <c r="HEH90" s="48"/>
      <c r="HEI90" s="48"/>
      <c r="HEJ90" s="48"/>
      <c r="HEK90" s="48"/>
      <c r="HEL90" s="48"/>
      <c r="HEM90" s="48"/>
      <c r="HEN90" s="48"/>
      <c r="HEO90" s="48"/>
      <c r="HEP90" s="48"/>
      <c r="HEQ90" s="48"/>
      <c r="HER90" s="48"/>
      <c r="HES90" s="48"/>
      <c r="HET90" s="48"/>
      <c r="HEU90" s="48"/>
      <c r="HEV90" s="48"/>
      <c r="HEW90" s="48"/>
      <c r="HEX90" s="48"/>
      <c r="HEY90" s="48"/>
      <c r="HEZ90" s="48"/>
      <c r="HFA90" s="48"/>
      <c r="HFB90" s="48"/>
      <c r="HFC90" s="48"/>
      <c r="HFD90" s="48"/>
      <c r="HFE90" s="48"/>
      <c r="HFF90" s="48"/>
      <c r="HFG90" s="48"/>
      <c r="HFH90" s="48"/>
      <c r="HFI90" s="48"/>
      <c r="HFJ90" s="48"/>
      <c r="HFK90" s="48"/>
      <c r="HFL90" s="48"/>
      <c r="HFM90" s="48"/>
      <c r="HFN90" s="48"/>
      <c r="HFO90" s="48"/>
      <c r="HFP90" s="48"/>
      <c r="HFQ90" s="48"/>
      <c r="HFR90" s="48"/>
      <c r="HFS90" s="48"/>
      <c r="HFT90" s="48"/>
      <c r="HFU90" s="48"/>
      <c r="HFV90" s="48"/>
      <c r="HFW90" s="48"/>
      <c r="HFX90" s="48"/>
      <c r="HFY90" s="48"/>
      <c r="HFZ90" s="48"/>
      <c r="HGA90" s="48"/>
      <c r="HGB90" s="48"/>
      <c r="HGC90" s="48"/>
      <c r="HGD90" s="48"/>
      <c r="HGE90" s="48"/>
      <c r="HGF90" s="48"/>
      <c r="HGG90" s="48"/>
      <c r="HGH90" s="48"/>
      <c r="HGI90" s="48"/>
      <c r="HGJ90" s="48"/>
      <c r="HGK90" s="48"/>
      <c r="HGL90" s="48"/>
      <c r="HGM90" s="48"/>
      <c r="HGN90" s="48"/>
      <c r="HGO90" s="48"/>
      <c r="HGP90" s="48"/>
      <c r="HGQ90" s="48"/>
      <c r="HGR90" s="48"/>
      <c r="HGS90" s="48"/>
      <c r="HGT90" s="48"/>
      <c r="HGU90" s="48"/>
      <c r="HGV90" s="48"/>
      <c r="HGW90" s="48"/>
      <c r="HGX90" s="48"/>
      <c r="HGY90" s="48"/>
      <c r="HGZ90" s="48"/>
      <c r="HHA90" s="48"/>
      <c r="HHB90" s="48"/>
      <c r="HHC90" s="48"/>
      <c r="HHD90" s="48"/>
      <c r="HHE90" s="48"/>
      <c r="HHF90" s="48"/>
      <c r="HHG90" s="48"/>
      <c r="HHH90" s="48"/>
      <c r="HHI90" s="48"/>
      <c r="HHJ90" s="48"/>
      <c r="HHK90" s="48"/>
      <c r="HHL90" s="48"/>
      <c r="HHM90" s="48"/>
      <c r="HHN90" s="48"/>
      <c r="HHO90" s="48"/>
      <c r="HHP90" s="48"/>
      <c r="HHQ90" s="48"/>
      <c r="HHR90" s="48"/>
      <c r="HHS90" s="48"/>
      <c r="HHT90" s="48"/>
      <c r="HHU90" s="48"/>
      <c r="HHV90" s="48"/>
      <c r="HHW90" s="48"/>
      <c r="HHX90" s="48"/>
      <c r="HHY90" s="48"/>
      <c r="HHZ90" s="48"/>
      <c r="HIA90" s="48"/>
      <c r="HIB90" s="48"/>
      <c r="HIC90" s="48"/>
      <c r="HID90" s="48"/>
      <c r="HIE90" s="48"/>
      <c r="HIF90" s="48"/>
      <c r="HIG90" s="48"/>
      <c r="HIH90" s="48"/>
      <c r="HII90" s="48"/>
      <c r="HIJ90" s="48"/>
      <c r="HIK90" s="48"/>
      <c r="HIL90" s="48"/>
      <c r="HIM90" s="48"/>
      <c r="HIN90" s="48"/>
      <c r="HIO90" s="48"/>
      <c r="HIP90" s="48"/>
      <c r="HIQ90" s="48"/>
      <c r="HIR90" s="48"/>
      <c r="HIS90" s="48"/>
      <c r="HIT90" s="48"/>
      <c r="HIU90" s="48"/>
      <c r="HIV90" s="48"/>
      <c r="HIW90" s="48"/>
      <c r="HIX90" s="48"/>
      <c r="HIY90" s="48"/>
      <c r="HIZ90" s="48"/>
      <c r="HJA90" s="48"/>
      <c r="HJB90" s="48"/>
      <c r="HJC90" s="48"/>
      <c r="HJD90" s="48"/>
      <c r="HJE90" s="48"/>
      <c r="HJF90" s="48"/>
      <c r="HJG90" s="48"/>
      <c r="HJH90" s="48"/>
      <c r="HJI90" s="48"/>
      <c r="HJJ90" s="48"/>
      <c r="HJK90" s="48"/>
      <c r="HJL90" s="48"/>
      <c r="HJM90" s="48"/>
      <c r="HJN90" s="48"/>
      <c r="HJO90" s="48"/>
      <c r="HJP90" s="48"/>
      <c r="HJQ90" s="48"/>
      <c r="HJR90" s="48"/>
      <c r="HJS90" s="48"/>
      <c r="HJT90" s="48"/>
      <c r="HJU90" s="48"/>
      <c r="HJV90" s="48"/>
      <c r="HJW90" s="48"/>
      <c r="HJX90" s="48"/>
      <c r="HJY90" s="48"/>
      <c r="HJZ90" s="48"/>
      <c r="HKA90" s="48"/>
      <c r="HKB90" s="48"/>
      <c r="HKC90" s="48"/>
      <c r="HKD90" s="48"/>
      <c r="HKE90" s="48"/>
      <c r="HKF90" s="48"/>
      <c r="HKG90" s="48"/>
      <c r="HKH90" s="48"/>
      <c r="HKI90" s="48"/>
      <c r="HKJ90" s="48"/>
      <c r="HKK90" s="48"/>
      <c r="HKL90" s="48"/>
      <c r="HKM90" s="48"/>
      <c r="HKN90" s="48"/>
      <c r="HKO90" s="48"/>
      <c r="HKP90" s="48"/>
      <c r="HKQ90" s="48"/>
      <c r="HKR90" s="48"/>
      <c r="HKS90" s="48"/>
      <c r="HKT90" s="48"/>
      <c r="HKU90" s="48"/>
      <c r="HKV90" s="48"/>
      <c r="HKW90" s="48"/>
      <c r="HKX90" s="48"/>
      <c r="HKY90" s="48"/>
      <c r="HKZ90" s="48"/>
      <c r="HLA90" s="48"/>
      <c r="HLB90" s="48"/>
      <c r="HLC90" s="48"/>
      <c r="HLD90" s="48"/>
      <c r="HLE90" s="48"/>
      <c r="HLF90" s="48"/>
      <c r="HLG90" s="48"/>
      <c r="HLH90" s="48"/>
      <c r="HLI90" s="48"/>
      <c r="HLJ90" s="48"/>
      <c r="HLK90" s="48"/>
      <c r="HLL90" s="48"/>
      <c r="HLM90" s="48"/>
      <c r="HLN90" s="48"/>
      <c r="HLO90" s="48"/>
      <c r="HLP90" s="48"/>
      <c r="HLQ90" s="48"/>
      <c r="HLR90" s="48"/>
      <c r="HLS90" s="48"/>
      <c r="HLT90" s="48"/>
      <c r="HLU90" s="48"/>
      <c r="HLV90" s="48"/>
      <c r="HLW90" s="48"/>
      <c r="HLX90" s="48"/>
      <c r="HLY90" s="48"/>
      <c r="HLZ90" s="48"/>
      <c r="HMA90" s="48"/>
      <c r="HMB90" s="48"/>
      <c r="HMC90" s="48"/>
      <c r="HMD90" s="48"/>
      <c r="HME90" s="48"/>
      <c r="HMF90" s="48"/>
      <c r="HMG90" s="48"/>
      <c r="HMH90" s="48"/>
      <c r="HMI90" s="48"/>
      <c r="HMJ90" s="48"/>
      <c r="HMK90" s="48"/>
      <c r="HML90" s="48"/>
      <c r="HMM90" s="48"/>
      <c r="HMN90" s="48"/>
      <c r="HMO90" s="48"/>
      <c r="HMP90" s="48"/>
      <c r="HMQ90" s="48"/>
      <c r="HMR90" s="48"/>
      <c r="HMS90" s="48"/>
      <c r="HMT90" s="48"/>
      <c r="HMU90" s="48"/>
      <c r="HMV90" s="48"/>
      <c r="HMW90" s="48"/>
      <c r="HMX90" s="48"/>
      <c r="HMY90" s="48"/>
      <c r="HMZ90" s="48"/>
      <c r="HNA90" s="48"/>
      <c r="HNB90" s="48"/>
      <c r="HNC90" s="48"/>
      <c r="HND90" s="48"/>
      <c r="HNE90" s="48"/>
      <c r="HNF90" s="48"/>
      <c r="HNG90" s="48"/>
      <c r="HNH90" s="48"/>
      <c r="HNI90" s="48"/>
      <c r="HNJ90" s="48"/>
      <c r="HNK90" s="48"/>
      <c r="HNL90" s="48"/>
      <c r="HNM90" s="48"/>
      <c r="HNN90" s="48"/>
      <c r="HNO90" s="48"/>
      <c r="HNP90" s="48"/>
      <c r="HNQ90" s="48"/>
      <c r="HNR90" s="48"/>
      <c r="HNS90" s="48"/>
      <c r="HNT90" s="48"/>
      <c r="HNU90" s="48"/>
      <c r="HNV90" s="48"/>
      <c r="HNW90" s="48"/>
      <c r="HNX90" s="48"/>
      <c r="HNY90" s="48"/>
      <c r="HNZ90" s="48"/>
      <c r="HOA90" s="48"/>
      <c r="HOB90" s="48"/>
      <c r="HOC90" s="48"/>
      <c r="HOD90" s="48"/>
      <c r="HOE90" s="48"/>
      <c r="HOF90" s="48"/>
      <c r="HOG90" s="48"/>
      <c r="HOH90" s="48"/>
      <c r="HOI90" s="48"/>
      <c r="HOJ90" s="48"/>
      <c r="HOK90" s="48"/>
      <c r="HOL90" s="48"/>
      <c r="HOM90" s="48"/>
      <c r="HON90" s="48"/>
      <c r="HOO90" s="48"/>
      <c r="HOP90" s="48"/>
      <c r="HOQ90" s="48"/>
      <c r="HOR90" s="48"/>
      <c r="HOS90" s="48"/>
      <c r="HOT90" s="48"/>
      <c r="HOU90" s="48"/>
      <c r="HOV90" s="48"/>
      <c r="HOW90" s="48"/>
      <c r="HOX90" s="48"/>
      <c r="HOY90" s="48"/>
      <c r="HOZ90" s="48"/>
      <c r="HPA90" s="48"/>
      <c r="HPB90" s="48"/>
      <c r="HPC90" s="48"/>
      <c r="HPD90" s="48"/>
      <c r="HPE90" s="48"/>
      <c r="HPF90" s="48"/>
      <c r="HPG90" s="48"/>
      <c r="HPH90" s="48"/>
      <c r="HPI90" s="48"/>
      <c r="HPJ90" s="48"/>
      <c r="HPK90" s="48"/>
      <c r="HPL90" s="48"/>
      <c r="HPM90" s="48"/>
      <c r="HPN90" s="48"/>
      <c r="HPO90" s="48"/>
      <c r="HPP90" s="48"/>
      <c r="HPQ90" s="48"/>
      <c r="HPR90" s="48"/>
      <c r="HPS90" s="48"/>
      <c r="HPT90" s="48"/>
      <c r="HPU90" s="48"/>
      <c r="HPV90" s="48"/>
      <c r="HPW90" s="48"/>
      <c r="HPX90" s="48"/>
      <c r="HPY90" s="48"/>
      <c r="HPZ90" s="48"/>
      <c r="HQA90" s="48"/>
      <c r="HQB90" s="48"/>
      <c r="HQC90" s="48"/>
      <c r="HQD90" s="48"/>
      <c r="HQE90" s="48"/>
      <c r="HQF90" s="48"/>
      <c r="HQG90" s="48"/>
      <c r="HQH90" s="48"/>
      <c r="HQI90" s="48"/>
      <c r="HQJ90" s="48"/>
      <c r="HQK90" s="48"/>
      <c r="HQL90" s="48"/>
      <c r="HQM90" s="48"/>
      <c r="HQN90" s="48"/>
      <c r="HQO90" s="48"/>
      <c r="HQP90" s="48"/>
      <c r="HQQ90" s="48"/>
      <c r="HQR90" s="48"/>
      <c r="HQS90" s="48"/>
      <c r="HQT90" s="48"/>
      <c r="HQU90" s="48"/>
      <c r="HQV90" s="48"/>
      <c r="HQW90" s="48"/>
      <c r="HQX90" s="48"/>
      <c r="HQY90" s="48"/>
      <c r="HQZ90" s="48"/>
      <c r="HRA90" s="48"/>
      <c r="HRB90" s="48"/>
      <c r="HRC90" s="48"/>
      <c r="HRD90" s="48"/>
      <c r="HRE90" s="48"/>
      <c r="HRF90" s="48"/>
      <c r="HRG90" s="48"/>
      <c r="HRH90" s="48"/>
      <c r="HRI90" s="48"/>
      <c r="HRJ90" s="48"/>
      <c r="HRK90" s="48"/>
      <c r="HRL90" s="48"/>
      <c r="HRM90" s="48"/>
      <c r="HRN90" s="48"/>
      <c r="HRO90" s="48"/>
      <c r="HRP90" s="48"/>
      <c r="HRQ90" s="48"/>
      <c r="HRR90" s="48"/>
      <c r="HRS90" s="48"/>
      <c r="HRT90" s="48"/>
      <c r="HRU90" s="48"/>
      <c r="HRV90" s="48"/>
      <c r="HRW90" s="48"/>
      <c r="HRX90" s="48"/>
      <c r="HRY90" s="48"/>
      <c r="HRZ90" s="48"/>
      <c r="HSA90" s="48"/>
      <c r="HSB90" s="48"/>
      <c r="HSC90" s="48"/>
      <c r="HSD90" s="48"/>
      <c r="HSE90" s="48"/>
      <c r="HSF90" s="48"/>
      <c r="HSG90" s="48"/>
      <c r="HSH90" s="48"/>
      <c r="HSI90" s="48"/>
      <c r="HSJ90" s="48"/>
      <c r="HSK90" s="48"/>
      <c r="HSL90" s="48"/>
      <c r="HSM90" s="48"/>
      <c r="HSN90" s="48"/>
      <c r="HSO90" s="48"/>
      <c r="HSP90" s="48"/>
      <c r="HSQ90" s="48"/>
      <c r="HSR90" s="48"/>
      <c r="HSS90" s="48"/>
      <c r="HST90" s="48"/>
      <c r="HSU90" s="48"/>
      <c r="HSV90" s="48"/>
      <c r="HSW90" s="48"/>
      <c r="HSX90" s="48"/>
      <c r="HSY90" s="48"/>
      <c r="HSZ90" s="48"/>
      <c r="HTA90" s="48"/>
      <c r="HTB90" s="48"/>
      <c r="HTC90" s="48"/>
      <c r="HTD90" s="48"/>
      <c r="HTE90" s="48"/>
      <c r="HTF90" s="48"/>
      <c r="HTG90" s="48"/>
      <c r="HTH90" s="48"/>
      <c r="HTI90" s="48"/>
      <c r="HTJ90" s="48"/>
      <c r="HTK90" s="48"/>
      <c r="HTL90" s="48"/>
      <c r="HTM90" s="48"/>
      <c r="HTN90" s="48"/>
      <c r="HTO90" s="48"/>
      <c r="HTP90" s="48"/>
      <c r="HTQ90" s="48"/>
      <c r="HTR90" s="48"/>
      <c r="HTS90" s="48"/>
      <c r="HTT90" s="48"/>
      <c r="HTU90" s="48"/>
      <c r="HTV90" s="48"/>
      <c r="HTW90" s="48"/>
      <c r="HTX90" s="48"/>
      <c r="HTY90" s="48"/>
      <c r="HTZ90" s="48"/>
      <c r="HUA90" s="48"/>
      <c r="HUB90" s="48"/>
      <c r="HUC90" s="48"/>
      <c r="HUD90" s="48"/>
      <c r="HUE90" s="48"/>
      <c r="HUF90" s="48"/>
      <c r="HUG90" s="48"/>
      <c r="HUH90" s="48"/>
      <c r="HUI90" s="48"/>
      <c r="HUJ90" s="48"/>
      <c r="HUK90" s="48"/>
      <c r="HUL90" s="48"/>
      <c r="HUM90" s="48"/>
      <c r="HUN90" s="48"/>
      <c r="HUO90" s="48"/>
      <c r="HUP90" s="48"/>
      <c r="HUQ90" s="48"/>
      <c r="HUR90" s="48"/>
      <c r="HUS90" s="48"/>
      <c r="HUT90" s="48"/>
      <c r="HUU90" s="48"/>
      <c r="HUV90" s="48"/>
      <c r="HUW90" s="48"/>
      <c r="HUX90" s="48"/>
      <c r="HUY90" s="48"/>
      <c r="HUZ90" s="48"/>
      <c r="HVA90" s="48"/>
      <c r="HVB90" s="48"/>
      <c r="HVC90" s="48"/>
      <c r="HVD90" s="48"/>
      <c r="HVE90" s="48"/>
      <c r="HVF90" s="48"/>
      <c r="HVG90" s="48"/>
      <c r="HVH90" s="48"/>
      <c r="HVI90" s="48"/>
      <c r="HVJ90" s="48"/>
      <c r="HVK90" s="48"/>
      <c r="HVL90" s="48"/>
      <c r="HVM90" s="48"/>
      <c r="HVN90" s="48"/>
      <c r="HVO90" s="48"/>
      <c r="HVP90" s="48"/>
      <c r="HVQ90" s="48"/>
      <c r="HVR90" s="48"/>
      <c r="HVS90" s="48"/>
      <c r="HVT90" s="48"/>
      <c r="HVU90" s="48"/>
      <c r="HVV90" s="48"/>
      <c r="HVW90" s="48"/>
      <c r="HVX90" s="48"/>
      <c r="HVY90" s="48"/>
      <c r="HVZ90" s="48"/>
      <c r="HWA90" s="48"/>
      <c r="HWB90" s="48"/>
      <c r="HWC90" s="48"/>
      <c r="HWD90" s="48"/>
      <c r="HWE90" s="48"/>
      <c r="HWF90" s="48"/>
      <c r="HWG90" s="48"/>
      <c r="HWH90" s="48"/>
      <c r="HWI90" s="48"/>
      <c r="HWJ90" s="48"/>
      <c r="HWK90" s="48"/>
      <c r="HWL90" s="48"/>
      <c r="HWM90" s="48"/>
      <c r="HWN90" s="48"/>
      <c r="HWO90" s="48"/>
      <c r="HWP90" s="48"/>
      <c r="HWQ90" s="48"/>
      <c r="HWR90" s="48"/>
      <c r="HWS90" s="48"/>
      <c r="HWT90" s="48"/>
      <c r="HWU90" s="48"/>
      <c r="HWV90" s="48"/>
      <c r="HWW90" s="48"/>
      <c r="HWX90" s="48"/>
      <c r="HWY90" s="48"/>
      <c r="HWZ90" s="48"/>
      <c r="HXA90" s="48"/>
      <c r="HXB90" s="48"/>
      <c r="HXC90" s="48"/>
      <c r="HXD90" s="48"/>
      <c r="HXE90" s="48"/>
      <c r="HXF90" s="48"/>
      <c r="HXG90" s="48"/>
      <c r="HXH90" s="48"/>
      <c r="HXI90" s="48"/>
      <c r="HXJ90" s="48"/>
      <c r="HXK90" s="48"/>
      <c r="HXL90" s="48"/>
      <c r="HXM90" s="48"/>
      <c r="HXN90" s="48"/>
      <c r="HXO90" s="48"/>
      <c r="HXP90" s="48"/>
      <c r="HXQ90" s="48"/>
      <c r="HXR90" s="48"/>
      <c r="HXS90" s="48"/>
      <c r="HXT90" s="48"/>
      <c r="HXU90" s="48"/>
      <c r="HXV90" s="48"/>
      <c r="HXW90" s="48"/>
      <c r="HXX90" s="48"/>
      <c r="HXY90" s="48"/>
      <c r="HXZ90" s="48"/>
      <c r="HYA90" s="48"/>
      <c r="HYB90" s="48"/>
      <c r="HYC90" s="48"/>
      <c r="HYD90" s="48"/>
      <c r="HYE90" s="48"/>
      <c r="HYF90" s="48"/>
      <c r="HYG90" s="48"/>
      <c r="HYH90" s="48"/>
      <c r="HYI90" s="48"/>
      <c r="HYJ90" s="48"/>
      <c r="HYK90" s="48"/>
      <c r="HYL90" s="48"/>
      <c r="HYM90" s="48"/>
      <c r="HYN90" s="48"/>
      <c r="HYO90" s="48"/>
      <c r="HYP90" s="48"/>
      <c r="HYQ90" s="48"/>
      <c r="HYR90" s="48"/>
      <c r="HYS90" s="48"/>
      <c r="HYT90" s="48"/>
      <c r="HYU90" s="48"/>
      <c r="HYV90" s="48"/>
      <c r="HYW90" s="48"/>
      <c r="HYX90" s="48"/>
      <c r="HYY90" s="48"/>
      <c r="HYZ90" s="48"/>
      <c r="HZA90" s="48"/>
      <c r="HZB90" s="48"/>
      <c r="HZC90" s="48"/>
      <c r="HZD90" s="48"/>
      <c r="HZE90" s="48"/>
      <c r="HZF90" s="48"/>
      <c r="HZG90" s="48"/>
      <c r="HZH90" s="48"/>
      <c r="HZI90" s="48"/>
      <c r="HZJ90" s="48"/>
      <c r="HZK90" s="48"/>
      <c r="HZL90" s="48"/>
      <c r="HZM90" s="48"/>
      <c r="HZN90" s="48"/>
      <c r="HZO90" s="48"/>
      <c r="HZP90" s="48"/>
      <c r="HZQ90" s="48"/>
      <c r="HZR90" s="48"/>
      <c r="HZS90" s="48"/>
      <c r="HZT90" s="48"/>
      <c r="HZU90" s="48"/>
      <c r="HZV90" s="48"/>
      <c r="HZW90" s="48"/>
      <c r="HZX90" s="48"/>
      <c r="HZY90" s="48"/>
      <c r="HZZ90" s="48"/>
      <c r="IAA90" s="48"/>
      <c r="IAB90" s="48"/>
      <c r="IAC90" s="48"/>
      <c r="IAD90" s="48"/>
      <c r="IAE90" s="48"/>
      <c r="IAF90" s="48"/>
      <c r="IAG90" s="48"/>
      <c r="IAH90" s="48"/>
      <c r="IAI90" s="48"/>
      <c r="IAJ90" s="48"/>
      <c r="IAK90" s="48"/>
      <c r="IAL90" s="48"/>
      <c r="IAM90" s="48"/>
      <c r="IAN90" s="48"/>
      <c r="IAO90" s="48"/>
      <c r="IAP90" s="48"/>
      <c r="IAQ90" s="48"/>
      <c r="IAR90" s="48"/>
      <c r="IAS90" s="48"/>
      <c r="IAT90" s="48"/>
      <c r="IAU90" s="48"/>
      <c r="IAV90" s="48"/>
      <c r="IAW90" s="48"/>
      <c r="IAX90" s="48"/>
      <c r="IAY90" s="48"/>
      <c r="IAZ90" s="48"/>
      <c r="IBA90" s="48"/>
      <c r="IBB90" s="48"/>
      <c r="IBC90" s="48"/>
      <c r="IBD90" s="48"/>
      <c r="IBE90" s="48"/>
      <c r="IBF90" s="48"/>
      <c r="IBG90" s="48"/>
      <c r="IBH90" s="48"/>
      <c r="IBI90" s="48"/>
      <c r="IBJ90" s="48"/>
      <c r="IBK90" s="48"/>
      <c r="IBL90" s="48"/>
      <c r="IBM90" s="48"/>
      <c r="IBN90" s="48"/>
      <c r="IBO90" s="48"/>
      <c r="IBP90" s="48"/>
      <c r="IBQ90" s="48"/>
      <c r="IBR90" s="48"/>
      <c r="IBS90" s="48"/>
      <c r="IBT90" s="48"/>
      <c r="IBU90" s="48"/>
      <c r="IBV90" s="48"/>
      <c r="IBW90" s="48"/>
      <c r="IBX90" s="48"/>
      <c r="IBY90" s="48"/>
      <c r="IBZ90" s="48"/>
      <c r="ICA90" s="48"/>
      <c r="ICB90" s="48"/>
      <c r="ICC90" s="48"/>
      <c r="ICD90" s="48"/>
      <c r="ICE90" s="48"/>
      <c r="ICF90" s="48"/>
      <c r="ICG90" s="48"/>
      <c r="ICH90" s="48"/>
      <c r="ICI90" s="48"/>
      <c r="ICJ90" s="48"/>
      <c r="ICK90" s="48"/>
      <c r="ICL90" s="48"/>
      <c r="ICM90" s="48"/>
      <c r="ICN90" s="48"/>
      <c r="ICO90" s="48"/>
      <c r="ICP90" s="48"/>
      <c r="ICQ90" s="48"/>
      <c r="ICR90" s="48"/>
      <c r="ICS90" s="48"/>
      <c r="ICT90" s="48"/>
      <c r="ICU90" s="48"/>
      <c r="ICV90" s="48"/>
      <c r="ICW90" s="48"/>
      <c r="ICX90" s="48"/>
      <c r="ICY90" s="48"/>
      <c r="ICZ90" s="48"/>
      <c r="IDA90" s="48"/>
      <c r="IDB90" s="48"/>
      <c r="IDC90" s="48"/>
      <c r="IDD90" s="48"/>
      <c r="IDE90" s="48"/>
      <c r="IDF90" s="48"/>
      <c r="IDG90" s="48"/>
      <c r="IDH90" s="48"/>
      <c r="IDI90" s="48"/>
      <c r="IDJ90" s="48"/>
      <c r="IDK90" s="48"/>
      <c r="IDL90" s="48"/>
      <c r="IDM90" s="48"/>
      <c r="IDN90" s="48"/>
      <c r="IDO90" s="48"/>
      <c r="IDP90" s="48"/>
      <c r="IDQ90" s="48"/>
      <c r="IDR90" s="48"/>
      <c r="IDS90" s="48"/>
      <c r="IDT90" s="48"/>
      <c r="IDU90" s="48"/>
      <c r="IDV90" s="48"/>
      <c r="IDW90" s="48"/>
      <c r="IDX90" s="48"/>
      <c r="IDY90" s="48"/>
      <c r="IDZ90" s="48"/>
      <c r="IEA90" s="48"/>
      <c r="IEB90" s="48"/>
      <c r="IEC90" s="48"/>
      <c r="IED90" s="48"/>
      <c r="IEE90" s="48"/>
      <c r="IEF90" s="48"/>
      <c r="IEG90" s="48"/>
      <c r="IEH90" s="48"/>
      <c r="IEI90" s="48"/>
      <c r="IEJ90" s="48"/>
      <c r="IEK90" s="48"/>
      <c r="IEL90" s="48"/>
      <c r="IEM90" s="48"/>
      <c r="IEN90" s="48"/>
      <c r="IEO90" s="48"/>
      <c r="IEP90" s="48"/>
      <c r="IEQ90" s="48"/>
      <c r="IER90" s="48"/>
      <c r="IES90" s="48"/>
      <c r="IET90" s="48"/>
      <c r="IEU90" s="48"/>
      <c r="IEV90" s="48"/>
      <c r="IEW90" s="48"/>
      <c r="IEX90" s="48"/>
      <c r="IEY90" s="48"/>
      <c r="IEZ90" s="48"/>
      <c r="IFA90" s="48"/>
      <c r="IFB90" s="48"/>
      <c r="IFC90" s="48"/>
      <c r="IFD90" s="48"/>
      <c r="IFE90" s="48"/>
      <c r="IFF90" s="48"/>
      <c r="IFG90" s="48"/>
      <c r="IFH90" s="48"/>
      <c r="IFI90" s="48"/>
      <c r="IFJ90" s="48"/>
      <c r="IFK90" s="48"/>
      <c r="IFL90" s="48"/>
      <c r="IFM90" s="48"/>
      <c r="IFN90" s="48"/>
      <c r="IFO90" s="48"/>
      <c r="IFP90" s="48"/>
      <c r="IFQ90" s="48"/>
      <c r="IFR90" s="48"/>
      <c r="IFS90" s="48"/>
      <c r="IFT90" s="48"/>
      <c r="IFU90" s="48"/>
      <c r="IFV90" s="48"/>
      <c r="IFW90" s="48"/>
      <c r="IFX90" s="48"/>
      <c r="IFY90" s="48"/>
      <c r="IFZ90" s="48"/>
      <c r="IGA90" s="48"/>
      <c r="IGB90" s="48"/>
      <c r="IGC90" s="48"/>
      <c r="IGD90" s="48"/>
      <c r="IGE90" s="48"/>
      <c r="IGF90" s="48"/>
      <c r="IGG90" s="48"/>
      <c r="IGH90" s="48"/>
      <c r="IGI90" s="48"/>
      <c r="IGJ90" s="48"/>
      <c r="IGK90" s="48"/>
      <c r="IGL90" s="48"/>
      <c r="IGM90" s="48"/>
      <c r="IGN90" s="48"/>
      <c r="IGO90" s="48"/>
      <c r="IGP90" s="48"/>
      <c r="IGQ90" s="48"/>
      <c r="IGR90" s="48"/>
      <c r="IGS90" s="48"/>
      <c r="IGT90" s="48"/>
      <c r="IGU90" s="48"/>
      <c r="IGV90" s="48"/>
      <c r="IGW90" s="48"/>
      <c r="IGX90" s="48"/>
      <c r="IGY90" s="48"/>
      <c r="IGZ90" s="48"/>
      <c r="IHA90" s="48"/>
      <c r="IHB90" s="48"/>
      <c r="IHC90" s="48"/>
      <c r="IHD90" s="48"/>
      <c r="IHE90" s="48"/>
      <c r="IHF90" s="48"/>
      <c r="IHG90" s="48"/>
      <c r="IHH90" s="48"/>
      <c r="IHI90" s="48"/>
      <c r="IHJ90" s="48"/>
      <c r="IHK90" s="48"/>
      <c r="IHL90" s="48"/>
      <c r="IHM90" s="48"/>
      <c r="IHN90" s="48"/>
      <c r="IHO90" s="48"/>
      <c r="IHP90" s="48"/>
      <c r="IHQ90" s="48"/>
      <c r="IHR90" s="48"/>
      <c r="IHS90" s="48"/>
      <c r="IHT90" s="48"/>
      <c r="IHU90" s="48"/>
      <c r="IHV90" s="48"/>
      <c r="IHW90" s="48"/>
      <c r="IHX90" s="48"/>
      <c r="IHY90" s="48"/>
      <c r="IHZ90" s="48"/>
      <c r="IIA90" s="48"/>
      <c r="IIB90" s="48"/>
      <c r="IIC90" s="48"/>
      <c r="IID90" s="48"/>
      <c r="IIE90" s="48"/>
      <c r="IIF90" s="48"/>
      <c r="IIG90" s="48"/>
      <c r="IIH90" s="48"/>
      <c r="III90" s="48"/>
      <c r="IIJ90" s="48"/>
      <c r="IIK90" s="48"/>
      <c r="IIL90" s="48"/>
      <c r="IIM90" s="48"/>
      <c r="IIN90" s="48"/>
      <c r="IIO90" s="48"/>
      <c r="IIP90" s="48"/>
      <c r="IIQ90" s="48"/>
      <c r="IIR90" s="48"/>
      <c r="IIS90" s="48"/>
      <c r="IIT90" s="48"/>
      <c r="IIU90" s="48"/>
      <c r="IIV90" s="48"/>
      <c r="IIW90" s="48"/>
      <c r="IIX90" s="48"/>
      <c r="IIY90" s="48"/>
      <c r="IIZ90" s="48"/>
      <c r="IJA90" s="48"/>
      <c r="IJB90" s="48"/>
      <c r="IJC90" s="48"/>
      <c r="IJD90" s="48"/>
      <c r="IJE90" s="48"/>
      <c r="IJF90" s="48"/>
      <c r="IJG90" s="48"/>
      <c r="IJH90" s="48"/>
      <c r="IJI90" s="48"/>
      <c r="IJJ90" s="48"/>
      <c r="IJK90" s="48"/>
      <c r="IJL90" s="48"/>
      <c r="IJM90" s="48"/>
      <c r="IJN90" s="48"/>
      <c r="IJO90" s="48"/>
      <c r="IJP90" s="48"/>
      <c r="IJQ90" s="48"/>
      <c r="IJR90" s="48"/>
      <c r="IJS90" s="48"/>
      <c r="IJT90" s="48"/>
      <c r="IJU90" s="48"/>
      <c r="IJV90" s="48"/>
      <c r="IJW90" s="48"/>
      <c r="IJX90" s="48"/>
      <c r="IJY90" s="48"/>
      <c r="IJZ90" s="48"/>
      <c r="IKA90" s="48"/>
      <c r="IKB90" s="48"/>
      <c r="IKC90" s="48"/>
      <c r="IKD90" s="48"/>
      <c r="IKE90" s="48"/>
      <c r="IKF90" s="48"/>
      <c r="IKG90" s="48"/>
      <c r="IKH90" s="48"/>
      <c r="IKI90" s="48"/>
      <c r="IKJ90" s="48"/>
      <c r="IKK90" s="48"/>
      <c r="IKL90" s="48"/>
      <c r="IKM90" s="48"/>
      <c r="IKN90" s="48"/>
      <c r="IKO90" s="48"/>
      <c r="IKP90" s="48"/>
      <c r="IKQ90" s="48"/>
      <c r="IKR90" s="48"/>
      <c r="IKS90" s="48"/>
      <c r="IKT90" s="48"/>
      <c r="IKU90" s="48"/>
      <c r="IKV90" s="48"/>
      <c r="IKW90" s="48"/>
      <c r="IKX90" s="48"/>
      <c r="IKY90" s="48"/>
      <c r="IKZ90" s="48"/>
      <c r="ILA90" s="48"/>
      <c r="ILB90" s="48"/>
      <c r="ILC90" s="48"/>
      <c r="ILD90" s="48"/>
      <c r="ILE90" s="48"/>
      <c r="ILF90" s="48"/>
      <c r="ILG90" s="48"/>
      <c r="ILH90" s="48"/>
      <c r="ILI90" s="48"/>
      <c r="ILJ90" s="48"/>
      <c r="ILK90" s="48"/>
      <c r="ILL90" s="48"/>
      <c r="ILM90" s="48"/>
      <c r="ILN90" s="48"/>
      <c r="ILO90" s="48"/>
      <c r="ILP90" s="48"/>
      <c r="ILQ90" s="48"/>
      <c r="ILR90" s="48"/>
      <c r="ILS90" s="48"/>
      <c r="ILT90" s="48"/>
      <c r="ILU90" s="48"/>
      <c r="ILV90" s="48"/>
      <c r="ILW90" s="48"/>
      <c r="ILX90" s="48"/>
      <c r="ILY90" s="48"/>
      <c r="ILZ90" s="48"/>
      <c r="IMA90" s="48"/>
      <c r="IMB90" s="48"/>
      <c r="IMC90" s="48"/>
      <c r="IMD90" s="48"/>
      <c r="IME90" s="48"/>
      <c r="IMF90" s="48"/>
      <c r="IMG90" s="48"/>
      <c r="IMH90" s="48"/>
      <c r="IMI90" s="48"/>
      <c r="IMJ90" s="48"/>
      <c r="IMK90" s="48"/>
      <c r="IML90" s="48"/>
      <c r="IMM90" s="48"/>
      <c r="IMN90" s="48"/>
      <c r="IMO90" s="48"/>
      <c r="IMP90" s="48"/>
      <c r="IMQ90" s="48"/>
      <c r="IMR90" s="48"/>
      <c r="IMS90" s="48"/>
      <c r="IMT90" s="48"/>
      <c r="IMU90" s="48"/>
      <c r="IMV90" s="48"/>
      <c r="IMW90" s="48"/>
      <c r="IMX90" s="48"/>
      <c r="IMY90" s="48"/>
      <c r="IMZ90" s="48"/>
      <c r="INA90" s="48"/>
      <c r="INB90" s="48"/>
      <c r="INC90" s="48"/>
      <c r="IND90" s="48"/>
      <c r="INE90" s="48"/>
      <c r="INF90" s="48"/>
      <c r="ING90" s="48"/>
      <c r="INH90" s="48"/>
      <c r="INI90" s="48"/>
      <c r="INJ90" s="48"/>
      <c r="INK90" s="48"/>
      <c r="INL90" s="48"/>
      <c r="INM90" s="48"/>
      <c r="INN90" s="48"/>
      <c r="INO90" s="48"/>
      <c r="INP90" s="48"/>
      <c r="INQ90" s="48"/>
      <c r="INR90" s="48"/>
      <c r="INS90" s="48"/>
      <c r="INT90" s="48"/>
      <c r="INU90" s="48"/>
      <c r="INV90" s="48"/>
      <c r="INW90" s="48"/>
      <c r="INX90" s="48"/>
      <c r="INY90" s="48"/>
      <c r="INZ90" s="48"/>
      <c r="IOA90" s="48"/>
      <c r="IOB90" s="48"/>
      <c r="IOC90" s="48"/>
      <c r="IOD90" s="48"/>
      <c r="IOE90" s="48"/>
      <c r="IOF90" s="48"/>
      <c r="IOG90" s="48"/>
      <c r="IOH90" s="48"/>
      <c r="IOI90" s="48"/>
      <c r="IOJ90" s="48"/>
      <c r="IOK90" s="48"/>
      <c r="IOL90" s="48"/>
      <c r="IOM90" s="48"/>
      <c r="ION90" s="48"/>
      <c r="IOO90" s="48"/>
      <c r="IOP90" s="48"/>
      <c r="IOQ90" s="48"/>
      <c r="IOR90" s="48"/>
      <c r="IOS90" s="48"/>
      <c r="IOT90" s="48"/>
      <c r="IOU90" s="48"/>
      <c r="IOV90" s="48"/>
      <c r="IOW90" s="48"/>
      <c r="IOX90" s="48"/>
      <c r="IOY90" s="48"/>
      <c r="IOZ90" s="48"/>
      <c r="IPA90" s="48"/>
      <c r="IPB90" s="48"/>
      <c r="IPC90" s="48"/>
      <c r="IPD90" s="48"/>
      <c r="IPE90" s="48"/>
      <c r="IPF90" s="48"/>
      <c r="IPG90" s="48"/>
      <c r="IPH90" s="48"/>
      <c r="IPI90" s="48"/>
      <c r="IPJ90" s="48"/>
      <c r="IPK90" s="48"/>
      <c r="IPL90" s="48"/>
      <c r="IPM90" s="48"/>
      <c r="IPN90" s="48"/>
      <c r="IPO90" s="48"/>
      <c r="IPP90" s="48"/>
      <c r="IPQ90" s="48"/>
      <c r="IPR90" s="48"/>
      <c r="IPS90" s="48"/>
      <c r="IPT90" s="48"/>
      <c r="IPU90" s="48"/>
      <c r="IPV90" s="48"/>
      <c r="IPW90" s="48"/>
      <c r="IPX90" s="48"/>
      <c r="IPY90" s="48"/>
      <c r="IPZ90" s="48"/>
      <c r="IQA90" s="48"/>
      <c r="IQB90" s="48"/>
      <c r="IQC90" s="48"/>
      <c r="IQD90" s="48"/>
      <c r="IQE90" s="48"/>
      <c r="IQF90" s="48"/>
      <c r="IQG90" s="48"/>
      <c r="IQH90" s="48"/>
      <c r="IQI90" s="48"/>
      <c r="IQJ90" s="48"/>
      <c r="IQK90" s="48"/>
      <c r="IQL90" s="48"/>
      <c r="IQM90" s="48"/>
      <c r="IQN90" s="48"/>
      <c r="IQO90" s="48"/>
      <c r="IQP90" s="48"/>
      <c r="IQQ90" s="48"/>
      <c r="IQR90" s="48"/>
      <c r="IQS90" s="48"/>
      <c r="IQT90" s="48"/>
      <c r="IQU90" s="48"/>
      <c r="IQV90" s="48"/>
      <c r="IQW90" s="48"/>
      <c r="IQX90" s="48"/>
      <c r="IQY90" s="48"/>
      <c r="IQZ90" s="48"/>
      <c r="IRA90" s="48"/>
      <c r="IRB90" s="48"/>
      <c r="IRC90" s="48"/>
      <c r="IRD90" s="48"/>
      <c r="IRE90" s="48"/>
      <c r="IRF90" s="48"/>
      <c r="IRG90" s="48"/>
      <c r="IRH90" s="48"/>
      <c r="IRI90" s="48"/>
      <c r="IRJ90" s="48"/>
      <c r="IRK90" s="48"/>
      <c r="IRL90" s="48"/>
      <c r="IRM90" s="48"/>
      <c r="IRN90" s="48"/>
      <c r="IRO90" s="48"/>
      <c r="IRP90" s="48"/>
      <c r="IRQ90" s="48"/>
      <c r="IRR90" s="48"/>
      <c r="IRS90" s="48"/>
      <c r="IRT90" s="48"/>
      <c r="IRU90" s="48"/>
      <c r="IRV90" s="48"/>
      <c r="IRW90" s="48"/>
      <c r="IRX90" s="48"/>
      <c r="IRY90" s="48"/>
      <c r="IRZ90" s="48"/>
      <c r="ISA90" s="48"/>
      <c r="ISB90" s="48"/>
      <c r="ISC90" s="48"/>
      <c r="ISD90" s="48"/>
      <c r="ISE90" s="48"/>
      <c r="ISF90" s="48"/>
      <c r="ISG90" s="48"/>
      <c r="ISH90" s="48"/>
      <c r="ISI90" s="48"/>
      <c r="ISJ90" s="48"/>
      <c r="ISK90" s="48"/>
      <c r="ISL90" s="48"/>
      <c r="ISM90" s="48"/>
      <c r="ISN90" s="48"/>
      <c r="ISO90" s="48"/>
      <c r="ISP90" s="48"/>
      <c r="ISQ90" s="48"/>
      <c r="ISR90" s="48"/>
      <c r="ISS90" s="48"/>
      <c r="IST90" s="48"/>
      <c r="ISU90" s="48"/>
      <c r="ISV90" s="48"/>
      <c r="ISW90" s="48"/>
      <c r="ISX90" s="48"/>
      <c r="ISY90" s="48"/>
      <c r="ISZ90" s="48"/>
      <c r="ITA90" s="48"/>
      <c r="ITB90" s="48"/>
      <c r="ITC90" s="48"/>
      <c r="ITD90" s="48"/>
      <c r="ITE90" s="48"/>
      <c r="ITF90" s="48"/>
      <c r="ITG90" s="48"/>
      <c r="ITH90" s="48"/>
      <c r="ITI90" s="48"/>
      <c r="ITJ90" s="48"/>
      <c r="ITK90" s="48"/>
      <c r="ITL90" s="48"/>
      <c r="ITM90" s="48"/>
      <c r="ITN90" s="48"/>
      <c r="ITO90" s="48"/>
      <c r="ITP90" s="48"/>
      <c r="ITQ90" s="48"/>
      <c r="ITR90" s="48"/>
      <c r="ITS90" s="48"/>
      <c r="ITT90" s="48"/>
      <c r="ITU90" s="48"/>
      <c r="ITV90" s="48"/>
      <c r="ITW90" s="48"/>
      <c r="ITX90" s="48"/>
      <c r="ITY90" s="48"/>
      <c r="ITZ90" s="48"/>
      <c r="IUA90" s="48"/>
      <c r="IUB90" s="48"/>
      <c r="IUC90" s="48"/>
      <c r="IUD90" s="48"/>
      <c r="IUE90" s="48"/>
      <c r="IUF90" s="48"/>
      <c r="IUG90" s="48"/>
      <c r="IUH90" s="48"/>
      <c r="IUI90" s="48"/>
      <c r="IUJ90" s="48"/>
      <c r="IUK90" s="48"/>
      <c r="IUL90" s="48"/>
      <c r="IUM90" s="48"/>
      <c r="IUN90" s="48"/>
      <c r="IUO90" s="48"/>
      <c r="IUP90" s="48"/>
      <c r="IUQ90" s="48"/>
      <c r="IUR90" s="48"/>
      <c r="IUS90" s="48"/>
      <c r="IUT90" s="48"/>
      <c r="IUU90" s="48"/>
      <c r="IUV90" s="48"/>
      <c r="IUW90" s="48"/>
      <c r="IUX90" s="48"/>
      <c r="IUY90" s="48"/>
      <c r="IUZ90" s="48"/>
      <c r="IVA90" s="48"/>
      <c r="IVB90" s="48"/>
      <c r="IVC90" s="48"/>
      <c r="IVD90" s="48"/>
      <c r="IVE90" s="48"/>
      <c r="IVF90" s="48"/>
      <c r="IVG90" s="48"/>
      <c r="IVH90" s="48"/>
      <c r="IVI90" s="48"/>
      <c r="IVJ90" s="48"/>
      <c r="IVK90" s="48"/>
      <c r="IVL90" s="48"/>
      <c r="IVM90" s="48"/>
      <c r="IVN90" s="48"/>
      <c r="IVO90" s="48"/>
      <c r="IVP90" s="48"/>
      <c r="IVQ90" s="48"/>
      <c r="IVR90" s="48"/>
      <c r="IVS90" s="48"/>
      <c r="IVT90" s="48"/>
      <c r="IVU90" s="48"/>
      <c r="IVV90" s="48"/>
      <c r="IVW90" s="48"/>
      <c r="IVX90" s="48"/>
      <c r="IVY90" s="48"/>
      <c r="IVZ90" s="48"/>
      <c r="IWA90" s="48"/>
      <c r="IWB90" s="48"/>
      <c r="IWC90" s="48"/>
      <c r="IWD90" s="48"/>
      <c r="IWE90" s="48"/>
      <c r="IWF90" s="48"/>
      <c r="IWG90" s="48"/>
      <c r="IWH90" s="48"/>
      <c r="IWI90" s="48"/>
      <c r="IWJ90" s="48"/>
      <c r="IWK90" s="48"/>
      <c r="IWL90" s="48"/>
      <c r="IWM90" s="48"/>
      <c r="IWN90" s="48"/>
      <c r="IWO90" s="48"/>
      <c r="IWP90" s="48"/>
      <c r="IWQ90" s="48"/>
      <c r="IWR90" s="48"/>
      <c r="IWS90" s="48"/>
      <c r="IWT90" s="48"/>
      <c r="IWU90" s="48"/>
      <c r="IWV90" s="48"/>
      <c r="IWW90" s="48"/>
      <c r="IWX90" s="48"/>
      <c r="IWY90" s="48"/>
      <c r="IWZ90" s="48"/>
      <c r="IXA90" s="48"/>
      <c r="IXB90" s="48"/>
      <c r="IXC90" s="48"/>
      <c r="IXD90" s="48"/>
      <c r="IXE90" s="48"/>
      <c r="IXF90" s="48"/>
      <c r="IXG90" s="48"/>
      <c r="IXH90" s="48"/>
      <c r="IXI90" s="48"/>
      <c r="IXJ90" s="48"/>
      <c r="IXK90" s="48"/>
      <c r="IXL90" s="48"/>
      <c r="IXM90" s="48"/>
      <c r="IXN90" s="48"/>
      <c r="IXO90" s="48"/>
      <c r="IXP90" s="48"/>
      <c r="IXQ90" s="48"/>
      <c r="IXR90" s="48"/>
      <c r="IXS90" s="48"/>
      <c r="IXT90" s="48"/>
      <c r="IXU90" s="48"/>
      <c r="IXV90" s="48"/>
      <c r="IXW90" s="48"/>
      <c r="IXX90" s="48"/>
      <c r="IXY90" s="48"/>
      <c r="IXZ90" s="48"/>
      <c r="IYA90" s="48"/>
      <c r="IYB90" s="48"/>
      <c r="IYC90" s="48"/>
      <c r="IYD90" s="48"/>
      <c r="IYE90" s="48"/>
      <c r="IYF90" s="48"/>
      <c r="IYG90" s="48"/>
      <c r="IYH90" s="48"/>
      <c r="IYI90" s="48"/>
      <c r="IYJ90" s="48"/>
      <c r="IYK90" s="48"/>
      <c r="IYL90" s="48"/>
      <c r="IYM90" s="48"/>
      <c r="IYN90" s="48"/>
      <c r="IYO90" s="48"/>
      <c r="IYP90" s="48"/>
      <c r="IYQ90" s="48"/>
      <c r="IYR90" s="48"/>
      <c r="IYS90" s="48"/>
      <c r="IYT90" s="48"/>
      <c r="IYU90" s="48"/>
      <c r="IYV90" s="48"/>
      <c r="IYW90" s="48"/>
      <c r="IYX90" s="48"/>
      <c r="IYY90" s="48"/>
      <c r="IYZ90" s="48"/>
      <c r="IZA90" s="48"/>
      <c r="IZB90" s="48"/>
      <c r="IZC90" s="48"/>
      <c r="IZD90" s="48"/>
      <c r="IZE90" s="48"/>
      <c r="IZF90" s="48"/>
      <c r="IZG90" s="48"/>
      <c r="IZH90" s="48"/>
      <c r="IZI90" s="48"/>
      <c r="IZJ90" s="48"/>
      <c r="IZK90" s="48"/>
      <c r="IZL90" s="48"/>
      <c r="IZM90" s="48"/>
      <c r="IZN90" s="48"/>
      <c r="IZO90" s="48"/>
      <c r="IZP90" s="48"/>
      <c r="IZQ90" s="48"/>
      <c r="IZR90" s="48"/>
      <c r="IZS90" s="48"/>
      <c r="IZT90" s="48"/>
      <c r="IZU90" s="48"/>
      <c r="IZV90" s="48"/>
      <c r="IZW90" s="48"/>
      <c r="IZX90" s="48"/>
      <c r="IZY90" s="48"/>
      <c r="IZZ90" s="48"/>
      <c r="JAA90" s="48"/>
      <c r="JAB90" s="48"/>
      <c r="JAC90" s="48"/>
      <c r="JAD90" s="48"/>
      <c r="JAE90" s="48"/>
      <c r="JAF90" s="48"/>
      <c r="JAG90" s="48"/>
      <c r="JAH90" s="48"/>
      <c r="JAI90" s="48"/>
      <c r="JAJ90" s="48"/>
      <c r="JAK90" s="48"/>
      <c r="JAL90" s="48"/>
      <c r="JAM90" s="48"/>
      <c r="JAN90" s="48"/>
      <c r="JAO90" s="48"/>
      <c r="JAP90" s="48"/>
      <c r="JAQ90" s="48"/>
      <c r="JAR90" s="48"/>
      <c r="JAS90" s="48"/>
      <c r="JAT90" s="48"/>
      <c r="JAU90" s="48"/>
      <c r="JAV90" s="48"/>
      <c r="JAW90" s="48"/>
      <c r="JAX90" s="48"/>
      <c r="JAY90" s="48"/>
      <c r="JAZ90" s="48"/>
      <c r="JBA90" s="48"/>
      <c r="JBB90" s="48"/>
      <c r="JBC90" s="48"/>
      <c r="JBD90" s="48"/>
      <c r="JBE90" s="48"/>
      <c r="JBF90" s="48"/>
      <c r="JBG90" s="48"/>
      <c r="JBH90" s="48"/>
      <c r="JBI90" s="48"/>
      <c r="JBJ90" s="48"/>
      <c r="JBK90" s="48"/>
      <c r="JBL90" s="48"/>
      <c r="JBM90" s="48"/>
      <c r="JBN90" s="48"/>
      <c r="JBO90" s="48"/>
      <c r="JBP90" s="48"/>
      <c r="JBQ90" s="48"/>
      <c r="JBR90" s="48"/>
      <c r="JBS90" s="48"/>
      <c r="JBT90" s="48"/>
      <c r="JBU90" s="48"/>
      <c r="JBV90" s="48"/>
      <c r="JBW90" s="48"/>
      <c r="JBX90" s="48"/>
      <c r="JBY90" s="48"/>
      <c r="JBZ90" s="48"/>
      <c r="JCA90" s="48"/>
      <c r="JCB90" s="48"/>
      <c r="JCC90" s="48"/>
      <c r="JCD90" s="48"/>
      <c r="JCE90" s="48"/>
      <c r="JCF90" s="48"/>
      <c r="JCG90" s="48"/>
      <c r="JCH90" s="48"/>
      <c r="JCI90" s="48"/>
      <c r="JCJ90" s="48"/>
      <c r="JCK90" s="48"/>
      <c r="JCL90" s="48"/>
      <c r="JCM90" s="48"/>
      <c r="JCN90" s="48"/>
      <c r="JCO90" s="48"/>
      <c r="JCP90" s="48"/>
      <c r="JCQ90" s="48"/>
      <c r="JCR90" s="48"/>
      <c r="JCS90" s="48"/>
      <c r="JCT90" s="48"/>
      <c r="JCU90" s="48"/>
      <c r="JCV90" s="48"/>
      <c r="JCW90" s="48"/>
      <c r="JCX90" s="48"/>
      <c r="JCY90" s="48"/>
      <c r="JCZ90" s="48"/>
      <c r="JDA90" s="48"/>
      <c r="JDB90" s="48"/>
      <c r="JDC90" s="48"/>
      <c r="JDD90" s="48"/>
      <c r="JDE90" s="48"/>
      <c r="JDF90" s="48"/>
      <c r="JDG90" s="48"/>
      <c r="JDH90" s="48"/>
      <c r="JDI90" s="48"/>
      <c r="JDJ90" s="48"/>
      <c r="JDK90" s="48"/>
      <c r="JDL90" s="48"/>
      <c r="JDM90" s="48"/>
      <c r="JDN90" s="48"/>
      <c r="JDO90" s="48"/>
      <c r="JDP90" s="48"/>
      <c r="JDQ90" s="48"/>
      <c r="JDR90" s="48"/>
      <c r="JDS90" s="48"/>
      <c r="JDT90" s="48"/>
      <c r="JDU90" s="48"/>
      <c r="JDV90" s="48"/>
      <c r="JDW90" s="48"/>
      <c r="JDX90" s="48"/>
      <c r="JDY90" s="48"/>
      <c r="JDZ90" s="48"/>
      <c r="JEA90" s="48"/>
      <c r="JEB90" s="48"/>
      <c r="JEC90" s="48"/>
      <c r="JED90" s="48"/>
      <c r="JEE90" s="48"/>
      <c r="JEF90" s="48"/>
      <c r="JEG90" s="48"/>
      <c r="JEH90" s="48"/>
      <c r="JEI90" s="48"/>
      <c r="JEJ90" s="48"/>
      <c r="JEK90" s="48"/>
      <c r="JEL90" s="48"/>
      <c r="JEM90" s="48"/>
      <c r="JEN90" s="48"/>
      <c r="JEO90" s="48"/>
      <c r="JEP90" s="48"/>
      <c r="JEQ90" s="48"/>
      <c r="JER90" s="48"/>
      <c r="JES90" s="48"/>
      <c r="JET90" s="48"/>
      <c r="JEU90" s="48"/>
      <c r="JEV90" s="48"/>
      <c r="JEW90" s="48"/>
      <c r="JEX90" s="48"/>
      <c r="JEY90" s="48"/>
      <c r="JEZ90" s="48"/>
      <c r="JFA90" s="48"/>
      <c r="JFB90" s="48"/>
      <c r="JFC90" s="48"/>
      <c r="JFD90" s="48"/>
      <c r="JFE90" s="48"/>
      <c r="JFF90" s="48"/>
      <c r="JFG90" s="48"/>
      <c r="JFH90" s="48"/>
      <c r="JFI90" s="48"/>
      <c r="JFJ90" s="48"/>
      <c r="JFK90" s="48"/>
      <c r="JFL90" s="48"/>
      <c r="JFM90" s="48"/>
      <c r="JFN90" s="48"/>
      <c r="JFO90" s="48"/>
      <c r="JFP90" s="48"/>
      <c r="JFQ90" s="48"/>
      <c r="JFR90" s="48"/>
      <c r="JFS90" s="48"/>
      <c r="JFT90" s="48"/>
      <c r="JFU90" s="48"/>
      <c r="JFV90" s="48"/>
      <c r="JFW90" s="48"/>
      <c r="JFX90" s="48"/>
      <c r="JFY90" s="48"/>
      <c r="JFZ90" s="48"/>
      <c r="JGA90" s="48"/>
      <c r="JGB90" s="48"/>
      <c r="JGC90" s="48"/>
      <c r="JGD90" s="48"/>
      <c r="JGE90" s="48"/>
      <c r="JGF90" s="48"/>
      <c r="JGG90" s="48"/>
      <c r="JGH90" s="48"/>
      <c r="JGI90" s="48"/>
      <c r="JGJ90" s="48"/>
      <c r="JGK90" s="48"/>
      <c r="JGL90" s="48"/>
      <c r="JGM90" s="48"/>
      <c r="JGN90" s="48"/>
      <c r="JGO90" s="48"/>
      <c r="JGP90" s="48"/>
      <c r="JGQ90" s="48"/>
      <c r="JGR90" s="48"/>
      <c r="JGS90" s="48"/>
      <c r="JGT90" s="48"/>
      <c r="JGU90" s="48"/>
      <c r="JGV90" s="48"/>
      <c r="JGW90" s="48"/>
      <c r="JGX90" s="48"/>
      <c r="JGY90" s="48"/>
      <c r="JGZ90" s="48"/>
      <c r="JHA90" s="48"/>
      <c r="JHB90" s="48"/>
      <c r="JHC90" s="48"/>
      <c r="JHD90" s="48"/>
      <c r="JHE90" s="48"/>
      <c r="JHF90" s="48"/>
      <c r="JHG90" s="48"/>
      <c r="JHH90" s="48"/>
      <c r="JHI90" s="48"/>
      <c r="JHJ90" s="48"/>
      <c r="JHK90" s="48"/>
      <c r="JHL90" s="48"/>
      <c r="JHM90" s="48"/>
      <c r="JHN90" s="48"/>
      <c r="JHO90" s="48"/>
      <c r="JHP90" s="48"/>
      <c r="JHQ90" s="48"/>
      <c r="JHR90" s="48"/>
      <c r="JHS90" s="48"/>
      <c r="JHT90" s="48"/>
      <c r="JHU90" s="48"/>
      <c r="JHV90" s="48"/>
      <c r="JHW90" s="48"/>
      <c r="JHX90" s="48"/>
      <c r="JHY90" s="48"/>
      <c r="JHZ90" s="48"/>
      <c r="JIA90" s="48"/>
      <c r="JIB90" s="48"/>
      <c r="JIC90" s="48"/>
      <c r="JID90" s="48"/>
      <c r="JIE90" s="48"/>
      <c r="JIF90" s="48"/>
      <c r="JIG90" s="48"/>
      <c r="JIH90" s="48"/>
      <c r="JII90" s="48"/>
      <c r="JIJ90" s="48"/>
      <c r="JIK90" s="48"/>
      <c r="JIL90" s="48"/>
      <c r="JIM90" s="48"/>
      <c r="JIN90" s="48"/>
      <c r="JIO90" s="48"/>
      <c r="JIP90" s="48"/>
      <c r="JIQ90" s="48"/>
      <c r="JIR90" s="48"/>
      <c r="JIS90" s="48"/>
      <c r="JIT90" s="48"/>
      <c r="JIU90" s="48"/>
      <c r="JIV90" s="48"/>
      <c r="JIW90" s="48"/>
      <c r="JIX90" s="48"/>
      <c r="JIY90" s="48"/>
      <c r="JIZ90" s="48"/>
      <c r="JJA90" s="48"/>
      <c r="JJB90" s="48"/>
      <c r="JJC90" s="48"/>
      <c r="JJD90" s="48"/>
      <c r="JJE90" s="48"/>
      <c r="JJF90" s="48"/>
      <c r="JJG90" s="48"/>
      <c r="JJH90" s="48"/>
      <c r="JJI90" s="48"/>
      <c r="JJJ90" s="48"/>
      <c r="JJK90" s="48"/>
      <c r="JJL90" s="48"/>
      <c r="JJM90" s="48"/>
      <c r="JJN90" s="48"/>
      <c r="JJO90" s="48"/>
      <c r="JJP90" s="48"/>
      <c r="JJQ90" s="48"/>
      <c r="JJR90" s="48"/>
      <c r="JJS90" s="48"/>
      <c r="JJT90" s="48"/>
      <c r="JJU90" s="48"/>
      <c r="JJV90" s="48"/>
      <c r="JJW90" s="48"/>
      <c r="JJX90" s="48"/>
      <c r="JJY90" s="48"/>
      <c r="JJZ90" s="48"/>
      <c r="JKA90" s="48"/>
      <c r="JKB90" s="48"/>
      <c r="JKC90" s="48"/>
      <c r="JKD90" s="48"/>
      <c r="JKE90" s="48"/>
      <c r="JKF90" s="48"/>
      <c r="JKG90" s="48"/>
      <c r="JKH90" s="48"/>
      <c r="JKI90" s="48"/>
      <c r="JKJ90" s="48"/>
      <c r="JKK90" s="48"/>
      <c r="JKL90" s="48"/>
      <c r="JKM90" s="48"/>
      <c r="JKN90" s="48"/>
      <c r="JKO90" s="48"/>
      <c r="JKP90" s="48"/>
      <c r="JKQ90" s="48"/>
      <c r="JKR90" s="48"/>
      <c r="JKS90" s="48"/>
      <c r="JKT90" s="48"/>
      <c r="JKU90" s="48"/>
      <c r="JKV90" s="48"/>
      <c r="JKW90" s="48"/>
      <c r="JKX90" s="48"/>
      <c r="JKY90" s="48"/>
      <c r="JKZ90" s="48"/>
      <c r="JLA90" s="48"/>
      <c r="JLB90" s="48"/>
      <c r="JLC90" s="48"/>
      <c r="JLD90" s="48"/>
      <c r="JLE90" s="48"/>
      <c r="JLF90" s="48"/>
      <c r="JLG90" s="48"/>
      <c r="JLH90" s="48"/>
      <c r="JLI90" s="48"/>
      <c r="JLJ90" s="48"/>
      <c r="JLK90" s="48"/>
      <c r="JLL90" s="48"/>
      <c r="JLM90" s="48"/>
      <c r="JLN90" s="48"/>
      <c r="JLO90" s="48"/>
      <c r="JLP90" s="48"/>
      <c r="JLQ90" s="48"/>
      <c r="JLR90" s="48"/>
      <c r="JLS90" s="48"/>
      <c r="JLT90" s="48"/>
      <c r="JLU90" s="48"/>
      <c r="JLV90" s="48"/>
      <c r="JLW90" s="48"/>
      <c r="JLX90" s="48"/>
      <c r="JLY90" s="48"/>
      <c r="JLZ90" s="48"/>
      <c r="JMA90" s="48"/>
      <c r="JMB90" s="48"/>
      <c r="JMC90" s="48"/>
      <c r="JMD90" s="48"/>
      <c r="JME90" s="48"/>
      <c r="JMF90" s="48"/>
      <c r="JMG90" s="48"/>
      <c r="JMH90" s="48"/>
      <c r="JMI90" s="48"/>
      <c r="JMJ90" s="48"/>
      <c r="JMK90" s="48"/>
      <c r="JML90" s="48"/>
      <c r="JMM90" s="48"/>
      <c r="JMN90" s="48"/>
      <c r="JMO90" s="48"/>
      <c r="JMP90" s="48"/>
      <c r="JMQ90" s="48"/>
      <c r="JMR90" s="48"/>
      <c r="JMS90" s="48"/>
      <c r="JMT90" s="48"/>
      <c r="JMU90" s="48"/>
      <c r="JMV90" s="48"/>
      <c r="JMW90" s="48"/>
      <c r="JMX90" s="48"/>
      <c r="JMY90" s="48"/>
      <c r="JMZ90" s="48"/>
      <c r="JNA90" s="48"/>
      <c r="JNB90" s="48"/>
      <c r="JNC90" s="48"/>
      <c r="JND90" s="48"/>
      <c r="JNE90" s="48"/>
      <c r="JNF90" s="48"/>
      <c r="JNG90" s="48"/>
      <c r="JNH90" s="48"/>
      <c r="JNI90" s="48"/>
      <c r="JNJ90" s="48"/>
      <c r="JNK90" s="48"/>
      <c r="JNL90" s="48"/>
      <c r="JNM90" s="48"/>
      <c r="JNN90" s="48"/>
      <c r="JNO90" s="48"/>
      <c r="JNP90" s="48"/>
      <c r="JNQ90" s="48"/>
      <c r="JNR90" s="48"/>
      <c r="JNS90" s="48"/>
      <c r="JNT90" s="48"/>
      <c r="JNU90" s="48"/>
      <c r="JNV90" s="48"/>
      <c r="JNW90" s="48"/>
      <c r="JNX90" s="48"/>
      <c r="JNY90" s="48"/>
      <c r="JNZ90" s="48"/>
      <c r="JOA90" s="48"/>
      <c r="JOB90" s="48"/>
      <c r="JOC90" s="48"/>
      <c r="JOD90" s="48"/>
      <c r="JOE90" s="48"/>
      <c r="JOF90" s="48"/>
      <c r="JOG90" s="48"/>
      <c r="JOH90" s="48"/>
      <c r="JOI90" s="48"/>
      <c r="JOJ90" s="48"/>
      <c r="JOK90" s="48"/>
      <c r="JOL90" s="48"/>
      <c r="JOM90" s="48"/>
      <c r="JON90" s="48"/>
      <c r="JOO90" s="48"/>
      <c r="JOP90" s="48"/>
      <c r="JOQ90" s="48"/>
      <c r="JOR90" s="48"/>
      <c r="JOS90" s="48"/>
      <c r="JOT90" s="48"/>
      <c r="JOU90" s="48"/>
      <c r="JOV90" s="48"/>
      <c r="JOW90" s="48"/>
      <c r="JOX90" s="48"/>
      <c r="JOY90" s="48"/>
      <c r="JOZ90" s="48"/>
      <c r="JPA90" s="48"/>
      <c r="JPB90" s="48"/>
      <c r="JPC90" s="48"/>
      <c r="JPD90" s="48"/>
      <c r="JPE90" s="48"/>
      <c r="JPF90" s="48"/>
      <c r="JPG90" s="48"/>
      <c r="JPH90" s="48"/>
      <c r="JPI90" s="48"/>
      <c r="JPJ90" s="48"/>
      <c r="JPK90" s="48"/>
      <c r="JPL90" s="48"/>
      <c r="JPM90" s="48"/>
      <c r="JPN90" s="48"/>
      <c r="JPO90" s="48"/>
      <c r="JPP90" s="48"/>
      <c r="JPQ90" s="48"/>
      <c r="JPR90" s="48"/>
      <c r="JPS90" s="48"/>
      <c r="JPT90" s="48"/>
      <c r="JPU90" s="48"/>
      <c r="JPV90" s="48"/>
      <c r="JPW90" s="48"/>
      <c r="JPX90" s="48"/>
      <c r="JPY90" s="48"/>
      <c r="JPZ90" s="48"/>
      <c r="JQA90" s="48"/>
      <c r="JQB90" s="48"/>
      <c r="JQC90" s="48"/>
      <c r="JQD90" s="48"/>
      <c r="JQE90" s="48"/>
      <c r="JQF90" s="48"/>
      <c r="JQG90" s="48"/>
      <c r="JQH90" s="48"/>
      <c r="JQI90" s="48"/>
      <c r="JQJ90" s="48"/>
      <c r="JQK90" s="48"/>
      <c r="JQL90" s="48"/>
      <c r="JQM90" s="48"/>
      <c r="JQN90" s="48"/>
      <c r="JQO90" s="48"/>
      <c r="JQP90" s="48"/>
      <c r="JQQ90" s="48"/>
      <c r="JQR90" s="48"/>
      <c r="JQS90" s="48"/>
      <c r="JQT90" s="48"/>
      <c r="JQU90" s="48"/>
      <c r="JQV90" s="48"/>
      <c r="JQW90" s="48"/>
      <c r="JQX90" s="48"/>
      <c r="JQY90" s="48"/>
      <c r="JQZ90" s="48"/>
      <c r="JRA90" s="48"/>
      <c r="JRB90" s="48"/>
      <c r="JRC90" s="48"/>
      <c r="JRD90" s="48"/>
      <c r="JRE90" s="48"/>
      <c r="JRF90" s="48"/>
      <c r="JRG90" s="48"/>
      <c r="JRH90" s="48"/>
      <c r="JRI90" s="48"/>
      <c r="JRJ90" s="48"/>
      <c r="JRK90" s="48"/>
      <c r="JRL90" s="48"/>
      <c r="JRM90" s="48"/>
      <c r="JRN90" s="48"/>
      <c r="JRO90" s="48"/>
      <c r="JRP90" s="48"/>
      <c r="JRQ90" s="48"/>
      <c r="JRR90" s="48"/>
      <c r="JRS90" s="48"/>
      <c r="JRT90" s="48"/>
      <c r="JRU90" s="48"/>
      <c r="JRV90" s="48"/>
      <c r="JRW90" s="48"/>
      <c r="JRX90" s="48"/>
      <c r="JRY90" s="48"/>
      <c r="JRZ90" s="48"/>
      <c r="JSA90" s="48"/>
      <c r="JSB90" s="48"/>
      <c r="JSC90" s="48"/>
      <c r="JSD90" s="48"/>
      <c r="JSE90" s="48"/>
      <c r="JSF90" s="48"/>
      <c r="JSG90" s="48"/>
      <c r="JSH90" s="48"/>
      <c r="JSI90" s="48"/>
      <c r="JSJ90" s="48"/>
      <c r="JSK90" s="48"/>
      <c r="JSL90" s="48"/>
      <c r="JSM90" s="48"/>
      <c r="JSN90" s="48"/>
      <c r="JSO90" s="48"/>
      <c r="JSP90" s="48"/>
      <c r="JSQ90" s="48"/>
      <c r="JSR90" s="48"/>
      <c r="JSS90" s="48"/>
      <c r="JST90" s="48"/>
      <c r="JSU90" s="48"/>
      <c r="JSV90" s="48"/>
      <c r="JSW90" s="48"/>
      <c r="JSX90" s="48"/>
      <c r="JSY90" s="48"/>
      <c r="JSZ90" s="48"/>
      <c r="JTA90" s="48"/>
      <c r="JTB90" s="48"/>
      <c r="JTC90" s="48"/>
      <c r="JTD90" s="48"/>
      <c r="JTE90" s="48"/>
      <c r="JTF90" s="48"/>
      <c r="JTG90" s="48"/>
      <c r="JTH90" s="48"/>
      <c r="JTI90" s="48"/>
      <c r="JTJ90" s="48"/>
      <c r="JTK90" s="48"/>
      <c r="JTL90" s="48"/>
      <c r="JTM90" s="48"/>
      <c r="JTN90" s="48"/>
      <c r="JTO90" s="48"/>
      <c r="JTP90" s="48"/>
      <c r="JTQ90" s="48"/>
      <c r="JTR90" s="48"/>
      <c r="JTS90" s="48"/>
      <c r="JTT90" s="48"/>
      <c r="JTU90" s="48"/>
      <c r="JTV90" s="48"/>
      <c r="JTW90" s="48"/>
      <c r="JTX90" s="48"/>
      <c r="JTY90" s="48"/>
      <c r="JTZ90" s="48"/>
      <c r="JUA90" s="48"/>
      <c r="JUB90" s="48"/>
      <c r="JUC90" s="48"/>
      <c r="JUD90" s="48"/>
      <c r="JUE90" s="48"/>
      <c r="JUF90" s="48"/>
      <c r="JUG90" s="48"/>
      <c r="JUH90" s="48"/>
      <c r="JUI90" s="48"/>
      <c r="JUJ90" s="48"/>
      <c r="JUK90" s="48"/>
      <c r="JUL90" s="48"/>
      <c r="JUM90" s="48"/>
      <c r="JUN90" s="48"/>
      <c r="JUO90" s="48"/>
      <c r="JUP90" s="48"/>
      <c r="JUQ90" s="48"/>
      <c r="JUR90" s="48"/>
      <c r="JUS90" s="48"/>
      <c r="JUT90" s="48"/>
      <c r="JUU90" s="48"/>
      <c r="JUV90" s="48"/>
      <c r="JUW90" s="48"/>
      <c r="JUX90" s="48"/>
      <c r="JUY90" s="48"/>
      <c r="JUZ90" s="48"/>
      <c r="JVA90" s="48"/>
      <c r="JVB90" s="48"/>
      <c r="JVC90" s="48"/>
      <c r="JVD90" s="48"/>
      <c r="JVE90" s="48"/>
      <c r="JVF90" s="48"/>
      <c r="JVG90" s="48"/>
      <c r="JVH90" s="48"/>
      <c r="JVI90" s="48"/>
      <c r="JVJ90" s="48"/>
      <c r="JVK90" s="48"/>
      <c r="JVL90" s="48"/>
      <c r="JVM90" s="48"/>
      <c r="JVN90" s="48"/>
      <c r="JVO90" s="48"/>
      <c r="JVP90" s="48"/>
      <c r="JVQ90" s="48"/>
      <c r="JVR90" s="48"/>
      <c r="JVS90" s="48"/>
      <c r="JVT90" s="48"/>
      <c r="JVU90" s="48"/>
      <c r="JVV90" s="48"/>
      <c r="JVW90" s="48"/>
      <c r="JVX90" s="48"/>
      <c r="JVY90" s="48"/>
      <c r="JVZ90" s="48"/>
      <c r="JWA90" s="48"/>
      <c r="JWB90" s="48"/>
      <c r="JWC90" s="48"/>
      <c r="JWD90" s="48"/>
      <c r="JWE90" s="48"/>
      <c r="JWF90" s="48"/>
      <c r="JWG90" s="48"/>
      <c r="JWH90" s="48"/>
      <c r="JWI90" s="48"/>
      <c r="JWJ90" s="48"/>
      <c r="JWK90" s="48"/>
      <c r="JWL90" s="48"/>
      <c r="JWM90" s="48"/>
      <c r="JWN90" s="48"/>
      <c r="JWO90" s="48"/>
      <c r="JWP90" s="48"/>
      <c r="JWQ90" s="48"/>
      <c r="JWR90" s="48"/>
      <c r="JWS90" s="48"/>
      <c r="JWT90" s="48"/>
      <c r="JWU90" s="48"/>
      <c r="JWV90" s="48"/>
      <c r="JWW90" s="48"/>
      <c r="JWX90" s="48"/>
      <c r="JWY90" s="48"/>
      <c r="JWZ90" s="48"/>
      <c r="JXA90" s="48"/>
      <c r="JXB90" s="48"/>
      <c r="JXC90" s="48"/>
      <c r="JXD90" s="48"/>
      <c r="JXE90" s="48"/>
      <c r="JXF90" s="48"/>
      <c r="JXG90" s="48"/>
      <c r="JXH90" s="48"/>
      <c r="JXI90" s="48"/>
      <c r="JXJ90" s="48"/>
      <c r="JXK90" s="48"/>
      <c r="JXL90" s="48"/>
      <c r="JXM90" s="48"/>
      <c r="JXN90" s="48"/>
      <c r="JXO90" s="48"/>
      <c r="JXP90" s="48"/>
      <c r="JXQ90" s="48"/>
      <c r="JXR90" s="48"/>
      <c r="JXS90" s="48"/>
      <c r="JXT90" s="48"/>
      <c r="JXU90" s="48"/>
      <c r="JXV90" s="48"/>
      <c r="JXW90" s="48"/>
      <c r="JXX90" s="48"/>
      <c r="JXY90" s="48"/>
      <c r="JXZ90" s="48"/>
      <c r="JYA90" s="48"/>
      <c r="JYB90" s="48"/>
      <c r="JYC90" s="48"/>
      <c r="JYD90" s="48"/>
      <c r="JYE90" s="48"/>
      <c r="JYF90" s="48"/>
      <c r="JYG90" s="48"/>
      <c r="JYH90" s="48"/>
      <c r="JYI90" s="48"/>
      <c r="JYJ90" s="48"/>
      <c r="JYK90" s="48"/>
      <c r="JYL90" s="48"/>
      <c r="JYM90" s="48"/>
      <c r="JYN90" s="48"/>
      <c r="JYO90" s="48"/>
      <c r="JYP90" s="48"/>
      <c r="JYQ90" s="48"/>
      <c r="JYR90" s="48"/>
      <c r="JYS90" s="48"/>
      <c r="JYT90" s="48"/>
      <c r="JYU90" s="48"/>
      <c r="JYV90" s="48"/>
      <c r="JYW90" s="48"/>
      <c r="JYX90" s="48"/>
      <c r="JYY90" s="48"/>
      <c r="JYZ90" s="48"/>
      <c r="JZA90" s="48"/>
      <c r="JZB90" s="48"/>
      <c r="JZC90" s="48"/>
      <c r="JZD90" s="48"/>
      <c r="JZE90" s="48"/>
      <c r="JZF90" s="48"/>
      <c r="JZG90" s="48"/>
      <c r="JZH90" s="48"/>
      <c r="JZI90" s="48"/>
      <c r="JZJ90" s="48"/>
      <c r="JZK90" s="48"/>
      <c r="JZL90" s="48"/>
      <c r="JZM90" s="48"/>
      <c r="JZN90" s="48"/>
      <c r="JZO90" s="48"/>
      <c r="JZP90" s="48"/>
      <c r="JZQ90" s="48"/>
      <c r="JZR90" s="48"/>
      <c r="JZS90" s="48"/>
      <c r="JZT90" s="48"/>
      <c r="JZU90" s="48"/>
      <c r="JZV90" s="48"/>
      <c r="JZW90" s="48"/>
      <c r="JZX90" s="48"/>
      <c r="JZY90" s="48"/>
      <c r="JZZ90" s="48"/>
      <c r="KAA90" s="48"/>
      <c r="KAB90" s="48"/>
      <c r="KAC90" s="48"/>
      <c r="KAD90" s="48"/>
      <c r="KAE90" s="48"/>
      <c r="KAF90" s="48"/>
      <c r="KAG90" s="48"/>
      <c r="KAH90" s="48"/>
      <c r="KAI90" s="48"/>
      <c r="KAJ90" s="48"/>
      <c r="KAK90" s="48"/>
      <c r="KAL90" s="48"/>
      <c r="KAM90" s="48"/>
      <c r="KAN90" s="48"/>
      <c r="KAO90" s="48"/>
      <c r="KAP90" s="48"/>
      <c r="KAQ90" s="48"/>
      <c r="KAR90" s="48"/>
      <c r="KAS90" s="48"/>
      <c r="KAT90" s="48"/>
      <c r="KAU90" s="48"/>
      <c r="KAV90" s="48"/>
      <c r="KAW90" s="48"/>
      <c r="KAX90" s="48"/>
      <c r="KAY90" s="48"/>
      <c r="KAZ90" s="48"/>
      <c r="KBA90" s="48"/>
      <c r="KBB90" s="48"/>
      <c r="KBC90" s="48"/>
      <c r="KBD90" s="48"/>
      <c r="KBE90" s="48"/>
      <c r="KBF90" s="48"/>
      <c r="KBG90" s="48"/>
      <c r="KBH90" s="48"/>
      <c r="KBI90" s="48"/>
      <c r="KBJ90" s="48"/>
      <c r="KBK90" s="48"/>
      <c r="KBL90" s="48"/>
      <c r="KBM90" s="48"/>
      <c r="KBN90" s="48"/>
      <c r="KBO90" s="48"/>
      <c r="KBP90" s="48"/>
      <c r="KBQ90" s="48"/>
      <c r="KBR90" s="48"/>
      <c r="KBS90" s="48"/>
      <c r="KBT90" s="48"/>
      <c r="KBU90" s="48"/>
      <c r="KBV90" s="48"/>
      <c r="KBW90" s="48"/>
      <c r="KBX90" s="48"/>
      <c r="KBY90" s="48"/>
      <c r="KBZ90" s="48"/>
      <c r="KCA90" s="48"/>
      <c r="KCB90" s="48"/>
      <c r="KCC90" s="48"/>
      <c r="KCD90" s="48"/>
      <c r="KCE90" s="48"/>
      <c r="KCF90" s="48"/>
      <c r="KCG90" s="48"/>
      <c r="KCH90" s="48"/>
      <c r="KCI90" s="48"/>
      <c r="KCJ90" s="48"/>
      <c r="KCK90" s="48"/>
      <c r="KCL90" s="48"/>
      <c r="KCM90" s="48"/>
      <c r="KCN90" s="48"/>
      <c r="KCO90" s="48"/>
      <c r="KCP90" s="48"/>
      <c r="KCQ90" s="48"/>
      <c r="KCR90" s="48"/>
      <c r="KCS90" s="48"/>
      <c r="KCT90" s="48"/>
      <c r="KCU90" s="48"/>
      <c r="KCV90" s="48"/>
      <c r="KCW90" s="48"/>
      <c r="KCX90" s="48"/>
      <c r="KCY90" s="48"/>
      <c r="KCZ90" s="48"/>
      <c r="KDA90" s="48"/>
      <c r="KDB90" s="48"/>
      <c r="KDC90" s="48"/>
      <c r="KDD90" s="48"/>
      <c r="KDE90" s="48"/>
      <c r="KDF90" s="48"/>
      <c r="KDG90" s="48"/>
      <c r="KDH90" s="48"/>
      <c r="KDI90" s="48"/>
      <c r="KDJ90" s="48"/>
      <c r="KDK90" s="48"/>
      <c r="KDL90" s="48"/>
      <c r="KDM90" s="48"/>
      <c r="KDN90" s="48"/>
      <c r="KDO90" s="48"/>
      <c r="KDP90" s="48"/>
      <c r="KDQ90" s="48"/>
      <c r="KDR90" s="48"/>
      <c r="KDS90" s="48"/>
      <c r="KDT90" s="48"/>
      <c r="KDU90" s="48"/>
      <c r="KDV90" s="48"/>
      <c r="KDW90" s="48"/>
      <c r="KDX90" s="48"/>
      <c r="KDY90" s="48"/>
      <c r="KDZ90" s="48"/>
      <c r="KEA90" s="48"/>
      <c r="KEB90" s="48"/>
      <c r="KEC90" s="48"/>
      <c r="KED90" s="48"/>
      <c r="KEE90" s="48"/>
      <c r="KEF90" s="48"/>
      <c r="KEG90" s="48"/>
      <c r="KEH90" s="48"/>
      <c r="KEI90" s="48"/>
      <c r="KEJ90" s="48"/>
      <c r="KEK90" s="48"/>
      <c r="KEL90" s="48"/>
      <c r="KEM90" s="48"/>
      <c r="KEN90" s="48"/>
      <c r="KEO90" s="48"/>
      <c r="KEP90" s="48"/>
      <c r="KEQ90" s="48"/>
      <c r="KER90" s="48"/>
      <c r="KES90" s="48"/>
      <c r="KET90" s="48"/>
      <c r="KEU90" s="48"/>
      <c r="KEV90" s="48"/>
      <c r="KEW90" s="48"/>
      <c r="KEX90" s="48"/>
      <c r="KEY90" s="48"/>
      <c r="KEZ90" s="48"/>
      <c r="KFA90" s="48"/>
      <c r="KFB90" s="48"/>
      <c r="KFC90" s="48"/>
      <c r="KFD90" s="48"/>
      <c r="KFE90" s="48"/>
      <c r="KFF90" s="48"/>
      <c r="KFG90" s="48"/>
      <c r="KFH90" s="48"/>
      <c r="KFI90" s="48"/>
      <c r="KFJ90" s="48"/>
      <c r="KFK90" s="48"/>
      <c r="KFL90" s="48"/>
      <c r="KFM90" s="48"/>
      <c r="KFN90" s="48"/>
      <c r="KFO90" s="48"/>
      <c r="KFP90" s="48"/>
      <c r="KFQ90" s="48"/>
      <c r="KFR90" s="48"/>
      <c r="KFS90" s="48"/>
      <c r="KFT90" s="48"/>
      <c r="KFU90" s="48"/>
      <c r="KFV90" s="48"/>
      <c r="KFW90" s="48"/>
      <c r="KFX90" s="48"/>
      <c r="KFY90" s="48"/>
      <c r="KFZ90" s="48"/>
      <c r="KGA90" s="48"/>
      <c r="KGB90" s="48"/>
      <c r="KGC90" s="48"/>
      <c r="KGD90" s="48"/>
      <c r="KGE90" s="48"/>
      <c r="KGF90" s="48"/>
      <c r="KGG90" s="48"/>
      <c r="KGH90" s="48"/>
      <c r="KGI90" s="48"/>
      <c r="KGJ90" s="48"/>
      <c r="KGK90" s="48"/>
      <c r="KGL90" s="48"/>
      <c r="KGM90" s="48"/>
      <c r="KGN90" s="48"/>
      <c r="KGO90" s="48"/>
      <c r="KGP90" s="48"/>
      <c r="KGQ90" s="48"/>
      <c r="KGR90" s="48"/>
      <c r="KGS90" s="48"/>
      <c r="KGT90" s="48"/>
      <c r="KGU90" s="48"/>
      <c r="KGV90" s="48"/>
      <c r="KGW90" s="48"/>
      <c r="KGX90" s="48"/>
      <c r="KGY90" s="48"/>
      <c r="KGZ90" s="48"/>
      <c r="KHA90" s="48"/>
      <c r="KHB90" s="48"/>
      <c r="KHC90" s="48"/>
      <c r="KHD90" s="48"/>
      <c r="KHE90" s="48"/>
      <c r="KHF90" s="48"/>
      <c r="KHG90" s="48"/>
      <c r="KHH90" s="48"/>
      <c r="KHI90" s="48"/>
      <c r="KHJ90" s="48"/>
      <c r="KHK90" s="48"/>
      <c r="KHL90" s="48"/>
      <c r="KHM90" s="48"/>
      <c r="KHN90" s="48"/>
      <c r="KHO90" s="48"/>
      <c r="KHP90" s="48"/>
      <c r="KHQ90" s="48"/>
      <c r="KHR90" s="48"/>
      <c r="KHS90" s="48"/>
      <c r="KHT90" s="48"/>
      <c r="KHU90" s="48"/>
      <c r="KHV90" s="48"/>
      <c r="KHW90" s="48"/>
      <c r="KHX90" s="48"/>
      <c r="KHY90" s="48"/>
      <c r="KHZ90" s="48"/>
      <c r="KIA90" s="48"/>
      <c r="KIB90" s="48"/>
      <c r="KIC90" s="48"/>
      <c r="KID90" s="48"/>
      <c r="KIE90" s="48"/>
      <c r="KIF90" s="48"/>
      <c r="KIG90" s="48"/>
      <c r="KIH90" s="48"/>
      <c r="KII90" s="48"/>
      <c r="KIJ90" s="48"/>
      <c r="KIK90" s="48"/>
      <c r="KIL90" s="48"/>
      <c r="KIM90" s="48"/>
      <c r="KIN90" s="48"/>
      <c r="KIO90" s="48"/>
      <c r="KIP90" s="48"/>
      <c r="KIQ90" s="48"/>
      <c r="KIR90" s="48"/>
      <c r="KIS90" s="48"/>
      <c r="KIT90" s="48"/>
      <c r="KIU90" s="48"/>
      <c r="KIV90" s="48"/>
      <c r="KIW90" s="48"/>
      <c r="KIX90" s="48"/>
      <c r="KIY90" s="48"/>
      <c r="KIZ90" s="48"/>
      <c r="KJA90" s="48"/>
      <c r="KJB90" s="48"/>
      <c r="KJC90" s="48"/>
      <c r="KJD90" s="48"/>
      <c r="KJE90" s="48"/>
      <c r="KJF90" s="48"/>
      <c r="KJG90" s="48"/>
      <c r="KJH90" s="48"/>
      <c r="KJI90" s="48"/>
      <c r="KJJ90" s="48"/>
      <c r="KJK90" s="48"/>
      <c r="KJL90" s="48"/>
      <c r="KJM90" s="48"/>
      <c r="KJN90" s="48"/>
      <c r="KJO90" s="48"/>
      <c r="KJP90" s="48"/>
      <c r="KJQ90" s="48"/>
      <c r="KJR90" s="48"/>
      <c r="KJS90" s="48"/>
      <c r="KJT90" s="48"/>
      <c r="KJU90" s="48"/>
      <c r="KJV90" s="48"/>
      <c r="KJW90" s="48"/>
      <c r="KJX90" s="48"/>
      <c r="KJY90" s="48"/>
      <c r="KJZ90" s="48"/>
      <c r="KKA90" s="48"/>
      <c r="KKB90" s="48"/>
      <c r="KKC90" s="48"/>
      <c r="KKD90" s="48"/>
      <c r="KKE90" s="48"/>
      <c r="KKF90" s="48"/>
      <c r="KKG90" s="48"/>
      <c r="KKH90" s="48"/>
      <c r="KKI90" s="48"/>
      <c r="KKJ90" s="48"/>
      <c r="KKK90" s="48"/>
      <c r="KKL90" s="48"/>
      <c r="KKM90" s="48"/>
      <c r="KKN90" s="48"/>
      <c r="KKO90" s="48"/>
      <c r="KKP90" s="48"/>
      <c r="KKQ90" s="48"/>
      <c r="KKR90" s="48"/>
      <c r="KKS90" s="48"/>
      <c r="KKT90" s="48"/>
      <c r="KKU90" s="48"/>
      <c r="KKV90" s="48"/>
      <c r="KKW90" s="48"/>
      <c r="KKX90" s="48"/>
      <c r="KKY90" s="48"/>
      <c r="KKZ90" s="48"/>
      <c r="KLA90" s="48"/>
      <c r="KLB90" s="48"/>
      <c r="KLC90" s="48"/>
      <c r="KLD90" s="48"/>
      <c r="KLE90" s="48"/>
      <c r="KLF90" s="48"/>
      <c r="KLG90" s="48"/>
      <c r="KLH90" s="48"/>
      <c r="KLI90" s="48"/>
      <c r="KLJ90" s="48"/>
      <c r="KLK90" s="48"/>
      <c r="KLL90" s="48"/>
      <c r="KLM90" s="48"/>
      <c r="KLN90" s="48"/>
      <c r="KLO90" s="48"/>
      <c r="KLP90" s="48"/>
      <c r="KLQ90" s="48"/>
      <c r="KLR90" s="48"/>
      <c r="KLS90" s="48"/>
      <c r="KLT90" s="48"/>
      <c r="KLU90" s="48"/>
      <c r="KLV90" s="48"/>
      <c r="KLW90" s="48"/>
      <c r="KLX90" s="48"/>
      <c r="KLY90" s="48"/>
      <c r="KLZ90" s="48"/>
      <c r="KMA90" s="48"/>
      <c r="KMB90" s="48"/>
      <c r="KMC90" s="48"/>
      <c r="KMD90" s="48"/>
      <c r="KME90" s="48"/>
      <c r="KMF90" s="48"/>
      <c r="KMG90" s="48"/>
      <c r="KMH90" s="48"/>
      <c r="KMI90" s="48"/>
      <c r="KMJ90" s="48"/>
      <c r="KMK90" s="48"/>
      <c r="KML90" s="48"/>
      <c r="KMM90" s="48"/>
      <c r="KMN90" s="48"/>
      <c r="KMO90" s="48"/>
      <c r="KMP90" s="48"/>
      <c r="KMQ90" s="48"/>
      <c r="KMR90" s="48"/>
      <c r="KMS90" s="48"/>
      <c r="KMT90" s="48"/>
      <c r="KMU90" s="48"/>
      <c r="KMV90" s="48"/>
      <c r="KMW90" s="48"/>
      <c r="KMX90" s="48"/>
      <c r="KMY90" s="48"/>
      <c r="KMZ90" s="48"/>
      <c r="KNA90" s="48"/>
      <c r="KNB90" s="48"/>
      <c r="KNC90" s="48"/>
      <c r="KND90" s="48"/>
      <c r="KNE90" s="48"/>
      <c r="KNF90" s="48"/>
      <c r="KNG90" s="48"/>
      <c r="KNH90" s="48"/>
      <c r="KNI90" s="48"/>
      <c r="KNJ90" s="48"/>
      <c r="KNK90" s="48"/>
      <c r="KNL90" s="48"/>
      <c r="KNM90" s="48"/>
      <c r="KNN90" s="48"/>
      <c r="KNO90" s="48"/>
      <c r="KNP90" s="48"/>
      <c r="KNQ90" s="48"/>
      <c r="KNR90" s="48"/>
      <c r="KNS90" s="48"/>
      <c r="KNT90" s="48"/>
      <c r="KNU90" s="48"/>
      <c r="KNV90" s="48"/>
      <c r="KNW90" s="48"/>
      <c r="KNX90" s="48"/>
      <c r="KNY90" s="48"/>
      <c r="KNZ90" s="48"/>
      <c r="KOA90" s="48"/>
      <c r="KOB90" s="48"/>
      <c r="KOC90" s="48"/>
      <c r="KOD90" s="48"/>
      <c r="KOE90" s="48"/>
      <c r="KOF90" s="48"/>
      <c r="KOG90" s="48"/>
      <c r="KOH90" s="48"/>
      <c r="KOI90" s="48"/>
      <c r="KOJ90" s="48"/>
      <c r="KOK90" s="48"/>
      <c r="KOL90" s="48"/>
      <c r="KOM90" s="48"/>
      <c r="KON90" s="48"/>
      <c r="KOO90" s="48"/>
      <c r="KOP90" s="48"/>
      <c r="KOQ90" s="48"/>
      <c r="KOR90" s="48"/>
      <c r="KOS90" s="48"/>
      <c r="KOT90" s="48"/>
      <c r="KOU90" s="48"/>
      <c r="KOV90" s="48"/>
      <c r="KOW90" s="48"/>
      <c r="KOX90" s="48"/>
      <c r="KOY90" s="48"/>
      <c r="KOZ90" s="48"/>
      <c r="KPA90" s="48"/>
      <c r="KPB90" s="48"/>
      <c r="KPC90" s="48"/>
      <c r="KPD90" s="48"/>
      <c r="KPE90" s="48"/>
      <c r="KPF90" s="48"/>
      <c r="KPG90" s="48"/>
      <c r="KPH90" s="48"/>
      <c r="KPI90" s="48"/>
      <c r="KPJ90" s="48"/>
      <c r="KPK90" s="48"/>
      <c r="KPL90" s="48"/>
      <c r="KPM90" s="48"/>
      <c r="KPN90" s="48"/>
      <c r="KPO90" s="48"/>
      <c r="KPP90" s="48"/>
      <c r="KPQ90" s="48"/>
      <c r="KPR90" s="48"/>
      <c r="KPS90" s="48"/>
      <c r="KPT90" s="48"/>
      <c r="KPU90" s="48"/>
      <c r="KPV90" s="48"/>
      <c r="KPW90" s="48"/>
      <c r="KPX90" s="48"/>
      <c r="KPY90" s="48"/>
      <c r="KPZ90" s="48"/>
      <c r="KQA90" s="48"/>
      <c r="KQB90" s="48"/>
      <c r="KQC90" s="48"/>
      <c r="KQD90" s="48"/>
      <c r="KQE90" s="48"/>
      <c r="KQF90" s="48"/>
      <c r="KQG90" s="48"/>
      <c r="KQH90" s="48"/>
      <c r="KQI90" s="48"/>
      <c r="KQJ90" s="48"/>
      <c r="KQK90" s="48"/>
      <c r="KQL90" s="48"/>
      <c r="KQM90" s="48"/>
      <c r="KQN90" s="48"/>
      <c r="KQO90" s="48"/>
      <c r="KQP90" s="48"/>
      <c r="KQQ90" s="48"/>
      <c r="KQR90" s="48"/>
      <c r="KQS90" s="48"/>
      <c r="KQT90" s="48"/>
      <c r="KQU90" s="48"/>
      <c r="KQV90" s="48"/>
      <c r="KQW90" s="48"/>
      <c r="KQX90" s="48"/>
      <c r="KQY90" s="48"/>
      <c r="KQZ90" s="48"/>
      <c r="KRA90" s="48"/>
      <c r="KRB90" s="48"/>
      <c r="KRC90" s="48"/>
      <c r="KRD90" s="48"/>
      <c r="KRE90" s="48"/>
      <c r="KRF90" s="48"/>
      <c r="KRG90" s="48"/>
      <c r="KRH90" s="48"/>
      <c r="KRI90" s="48"/>
      <c r="KRJ90" s="48"/>
      <c r="KRK90" s="48"/>
      <c r="KRL90" s="48"/>
      <c r="KRM90" s="48"/>
      <c r="KRN90" s="48"/>
      <c r="KRO90" s="48"/>
      <c r="KRP90" s="48"/>
      <c r="KRQ90" s="48"/>
      <c r="KRR90" s="48"/>
      <c r="KRS90" s="48"/>
      <c r="KRT90" s="48"/>
      <c r="KRU90" s="48"/>
      <c r="KRV90" s="48"/>
      <c r="KRW90" s="48"/>
      <c r="KRX90" s="48"/>
      <c r="KRY90" s="48"/>
      <c r="KRZ90" s="48"/>
      <c r="KSA90" s="48"/>
      <c r="KSB90" s="48"/>
      <c r="KSC90" s="48"/>
      <c r="KSD90" s="48"/>
      <c r="KSE90" s="48"/>
      <c r="KSF90" s="48"/>
      <c r="KSG90" s="48"/>
      <c r="KSH90" s="48"/>
      <c r="KSI90" s="48"/>
      <c r="KSJ90" s="48"/>
      <c r="KSK90" s="48"/>
      <c r="KSL90" s="48"/>
      <c r="KSM90" s="48"/>
      <c r="KSN90" s="48"/>
      <c r="KSO90" s="48"/>
      <c r="KSP90" s="48"/>
      <c r="KSQ90" s="48"/>
      <c r="KSR90" s="48"/>
      <c r="KSS90" s="48"/>
      <c r="KST90" s="48"/>
      <c r="KSU90" s="48"/>
      <c r="KSV90" s="48"/>
      <c r="KSW90" s="48"/>
      <c r="KSX90" s="48"/>
      <c r="KSY90" s="48"/>
      <c r="KSZ90" s="48"/>
      <c r="KTA90" s="48"/>
      <c r="KTB90" s="48"/>
      <c r="KTC90" s="48"/>
      <c r="KTD90" s="48"/>
      <c r="KTE90" s="48"/>
      <c r="KTF90" s="48"/>
      <c r="KTG90" s="48"/>
      <c r="KTH90" s="48"/>
      <c r="KTI90" s="48"/>
      <c r="KTJ90" s="48"/>
      <c r="KTK90" s="48"/>
      <c r="KTL90" s="48"/>
      <c r="KTM90" s="48"/>
      <c r="KTN90" s="48"/>
      <c r="KTO90" s="48"/>
      <c r="KTP90" s="48"/>
      <c r="KTQ90" s="48"/>
      <c r="KTR90" s="48"/>
      <c r="KTS90" s="48"/>
      <c r="KTT90" s="48"/>
      <c r="KTU90" s="48"/>
      <c r="KTV90" s="48"/>
      <c r="KTW90" s="48"/>
      <c r="KTX90" s="48"/>
      <c r="KTY90" s="48"/>
      <c r="KTZ90" s="48"/>
      <c r="KUA90" s="48"/>
      <c r="KUB90" s="48"/>
      <c r="KUC90" s="48"/>
      <c r="KUD90" s="48"/>
      <c r="KUE90" s="48"/>
      <c r="KUF90" s="48"/>
      <c r="KUG90" s="48"/>
      <c r="KUH90" s="48"/>
      <c r="KUI90" s="48"/>
      <c r="KUJ90" s="48"/>
      <c r="KUK90" s="48"/>
      <c r="KUL90" s="48"/>
      <c r="KUM90" s="48"/>
      <c r="KUN90" s="48"/>
      <c r="KUO90" s="48"/>
      <c r="KUP90" s="48"/>
      <c r="KUQ90" s="48"/>
      <c r="KUR90" s="48"/>
      <c r="KUS90" s="48"/>
      <c r="KUT90" s="48"/>
      <c r="KUU90" s="48"/>
      <c r="KUV90" s="48"/>
      <c r="KUW90" s="48"/>
      <c r="KUX90" s="48"/>
      <c r="KUY90" s="48"/>
      <c r="KUZ90" s="48"/>
      <c r="KVA90" s="48"/>
      <c r="KVB90" s="48"/>
      <c r="KVC90" s="48"/>
      <c r="KVD90" s="48"/>
      <c r="KVE90" s="48"/>
      <c r="KVF90" s="48"/>
      <c r="KVG90" s="48"/>
      <c r="KVH90" s="48"/>
      <c r="KVI90" s="48"/>
      <c r="KVJ90" s="48"/>
      <c r="KVK90" s="48"/>
      <c r="KVL90" s="48"/>
      <c r="KVM90" s="48"/>
      <c r="KVN90" s="48"/>
      <c r="KVO90" s="48"/>
      <c r="KVP90" s="48"/>
      <c r="KVQ90" s="48"/>
      <c r="KVR90" s="48"/>
      <c r="KVS90" s="48"/>
      <c r="KVT90" s="48"/>
      <c r="KVU90" s="48"/>
      <c r="KVV90" s="48"/>
      <c r="KVW90" s="48"/>
      <c r="KVX90" s="48"/>
      <c r="KVY90" s="48"/>
      <c r="KVZ90" s="48"/>
      <c r="KWA90" s="48"/>
      <c r="KWB90" s="48"/>
      <c r="KWC90" s="48"/>
      <c r="KWD90" s="48"/>
      <c r="KWE90" s="48"/>
      <c r="KWF90" s="48"/>
      <c r="KWG90" s="48"/>
      <c r="KWH90" s="48"/>
      <c r="KWI90" s="48"/>
      <c r="KWJ90" s="48"/>
      <c r="KWK90" s="48"/>
      <c r="KWL90" s="48"/>
      <c r="KWM90" s="48"/>
      <c r="KWN90" s="48"/>
      <c r="KWO90" s="48"/>
      <c r="KWP90" s="48"/>
      <c r="KWQ90" s="48"/>
      <c r="KWR90" s="48"/>
      <c r="KWS90" s="48"/>
      <c r="KWT90" s="48"/>
      <c r="KWU90" s="48"/>
      <c r="KWV90" s="48"/>
      <c r="KWW90" s="48"/>
      <c r="KWX90" s="48"/>
      <c r="KWY90" s="48"/>
      <c r="KWZ90" s="48"/>
      <c r="KXA90" s="48"/>
      <c r="KXB90" s="48"/>
      <c r="KXC90" s="48"/>
      <c r="KXD90" s="48"/>
      <c r="KXE90" s="48"/>
      <c r="KXF90" s="48"/>
      <c r="KXG90" s="48"/>
      <c r="KXH90" s="48"/>
      <c r="KXI90" s="48"/>
      <c r="KXJ90" s="48"/>
      <c r="KXK90" s="48"/>
      <c r="KXL90" s="48"/>
      <c r="KXM90" s="48"/>
      <c r="KXN90" s="48"/>
      <c r="KXO90" s="48"/>
      <c r="KXP90" s="48"/>
      <c r="KXQ90" s="48"/>
      <c r="KXR90" s="48"/>
      <c r="KXS90" s="48"/>
      <c r="KXT90" s="48"/>
      <c r="KXU90" s="48"/>
      <c r="KXV90" s="48"/>
      <c r="KXW90" s="48"/>
      <c r="KXX90" s="48"/>
      <c r="KXY90" s="48"/>
      <c r="KXZ90" s="48"/>
      <c r="KYA90" s="48"/>
      <c r="KYB90" s="48"/>
      <c r="KYC90" s="48"/>
      <c r="KYD90" s="48"/>
      <c r="KYE90" s="48"/>
      <c r="KYF90" s="48"/>
      <c r="KYG90" s="48"/>
      <c r="KYH90" s="48"/>
      <c r="KYI90" s="48"/>
      <c r="KYJ90" s="48"/>
      <c r="KYK90" s="48"/>
      <c r="KYL90" s="48"/>
      <c r="KYM90" s="48"/>
      <c r="KYN90" s="48"/>
      <c r="KYO90" s="48"/>
      <c r="KYP90" s="48"/>
      <c r="KYQ90" s="48"/>
      <c r="KYR90" s="48"/>
      <c r="KYS90" s="48"/>
      <c r="KYT90" s="48"/>
      <c r="KYU90" s="48"/>
      <c r="KYV90" s="48"/>
      <c r="KYW90" s="48"/>
      <c r="KYX90" s="48"/>
      <c r="KYY90" s="48"/>
      <c r="KYZ90" s="48"/>
      <c r="KZA90" s="48"/>
      <c r="KZB90" s="48"/>
      <c r="KZC90" s="48"/>
      <c r="KZD90" s="48"/>
      <c r="KZE90" s="48"/>
      <c r="KZF90" s="48"/>
      <c r="KZG90" s="48"/>
      <c r="KZH90" s="48"/>
      <c r="KZI90" s="48"/>
      <c r="KZJ90" s="48"/>
      <c r="KZK90" s="48"/>
      <c r="KZL90" s="48"/>
      <c r="KZM90" s="48"/>
      <c r="KZN90" s="48"/>
      <c r="KZO90" s="48"/>
      <c r="KZP90" s="48"/>
      <c r="KZQ90" s="48"/>
      <c r="KZR90" s="48"/>
      <c r="KZS90" s="48"/>
      <c r="KZT90" s="48"/>
      <c r="KZU90" s="48"/>
      <c r="KZV90" s="48"/>
      <c r="KZW90" s="48"/>
      <c r="KZX90" s="48"/>
      <c r="KZY90" s="48"/>
      <c r="KZZ90" s="48"/>
      <c r="LAA90" s="48"/>
      <c r="LAB90" s="48"/>
      <c r="LAC90" s="48"/>
      <c r="LAD90" s="48"/>
      <c r="LAE90" s="48"/>
      <c r="LAF90" s="48"/>
      <c r="LAG90" s="48"/>
      <c r="LAH90" s="48"/>
      <c r="LAI90" s="48"/>
      <c r="LAJ90" s="48"/>
      <c r="LAK90" s="48"/>
      <c r="LAL90" s="48"/>
      <c r="LAM90" s="48"/>
      <c r="LAN90" s="48"/>
      <c r="LAO90" s="48"/>
      <c r="LAP90" s="48"/>
      <c r="LAQ90" s="48"/>
      <c r="LAR90" s="48"/>
      <c r="LAS90" s="48"/>
      <c r="LAT90" s="48"/>
      <c r="LAU90" s="48"/>
      <c r="LAV90" s="48"/>
      <c r="LAW90" s="48"/>
      <c r="LAX90" s="48"/>
      <c r="LAY90" s="48"/>
      <c r="LAZ90" s="48"/>
      <c r="LBA90" s="48"/>
      <c r="LBB90" s="48"/>
      <c r="LBC90" s="48"/>
      <c r="LBD90" s="48"/>
      <c r="LBE90" s="48"/>
      <c r="LBF90" s="48"/>
      <c r="LBG90" s="48"/>
      <c r="LBH90" s="48"/>
      <c r="LBI90" s="48"/>
      <c r="LBJ90" s="48"/>
      <c r="LBK90" s="48"/>
      <c r="LBL90" s="48"/>
      <c r="LBM90" s="48"/>
      <c r="LBN90" s="48"/>
      <c r="LBO90" s="48"/>
      <c r="LBP90" s="48"/>
      <c r="LBQ90" s="48"/>
      <c r="LBR90" s="48"/>
      <c r="LBS90" s="48"/>
      <c r="LBT90" s="48"/>
      <c r="LBU90" s="48"/>
      <c r="LBV90" s="48"/>
      <c r="LBW90" s="48"/>
      <c r="LBX90" s="48"/>
      <c r="LBY90" s="48"/>
      <c r="LBZ90" s="48"/>
      <c r="LCA90" s="48"/>
      <c r="LCB90" s="48"/>
      <c r="LCC90" s="48"/>
      <c r="LCD90" s="48"/>
      <c r="LCE90" s="48"/>
      <c r="LCF90" s="48"/>
      <c r="LCG90" s="48"/>
      <c r="LCH90" s="48"/>
      <c r="LCI90" s="48"/>
      <c r="LCJ90" s="48"/>
      <c r="LCK90" s="48"/>
      <c r="LCL90" s="48"/>
      <c r="LCM90" s="48"/>
      <c r="LCN90" s="48"/>
      <c r="LCO90" s="48"/>
      <c r="LCP90" s="48"/>
      <c r="LCQ90" s="48"/>
      <c r="LCR90" s="48"/>
      <c r="LCS90" s="48"/>
      <c r="LCT90" s="48"/>
      <c r="LCU90" s="48"/>
      <c r="LCV90" s="48"/>
      <c r="LCW90" s="48"/>
      <c r="LCX90" s="48"/>
      <c r="LCY90" s="48"/>
      <c r="LCZ90" s="48"/>
      <c r="LDA90" s="48"/>
      <c r="LDB90" s="48"/>
      <c r="LDC90" s="48"/>
      <c r="LDD90" s="48"/>
      <c r="LDE90" s="48"/>
      <c r="LDF90" s="48"/>
      <c r="LDG90" s="48"/>
      <c r="LDH90" s="48"/>
      <c r="LDI90" s="48"/>
      <c r="LDJ90" s="48"/>
      <c r="LDK90" s="48"/>
      <c r="LDL90" s="48"/>
      <c r="LDM90" s="48"/>
      <c r="LDN90" s="48"/>
      <c r="LDO90" s="48"/>
      <c r="LDP90" s="48"/>
      <c r="LDQ90" s="48"/>
      <c r="LDR90" s="48"/>
      <c r="LDS90" s="48"/>
      <c r="LDT90" s="48"/>
      <c r="LDU90" s="48"/>
      <c r="LDV90" s="48"/>
      <c r="LDW90" s="48"/>
      <c r="LDX90" s="48"/>
      <c r="LDY90" s="48"/>
      <c r="LDZ90" s="48"/>
      <c r="LEA90" s="48"/>
      <c r="LEB90" s="48"/>
      <c r="LEC90" s="48"/>
      <c r="LED90" s="48"/>
      <c r="LEE90" s="48"/>
      <c r="LEF90" s="48"/>
      <c r="LEG90" s="48"/>
      <c r="LEH90" s="48"/>
      <c r="LEI90" s="48"/>
      <c r="LEJ90" s="48"/>
      <c r="LEK90" s="48"/>
      <c r="LEL90" s="48"/>
      <c r="LEM90" s="48"/>
      <c r="LEN90" s="48"/>
      <c r="LEO90" s="48"/>
      <c r="LEP90" s="48"/>
      <c r="LEQ90" s="48"/>
      <c r="LER90" s="48"/>
      <c r="LES90" s="48"/>
      <c r="LET90" s="48"/>
      <c r="LEU90" s="48"/>
      <c r="LEV90" s="48"/>
      <c r="LEW90" s="48"/>
      <c r="LEX90" s="48"/>
      <c r="LEY90" s="48"/>
      <c r="LEZ90" s="48"/>
      <c r="LFA90" s="48"/>
      <c r="LFB90" s="48"/>
      <c r="LFC90" s="48"/>
      <c r="LFD90" s="48"/>
      <c r="LFE90" s="48"/>
      <c r="LFF90" s="48"/>
      <c r="LFG90" s="48"/>
      <c r="LFH90" s="48"/>
      <c r="LFI90" s="48"/>
      <c r="LFJ90" s="48"/>
      <c r="LFK90" s="48"/>
      <c r="LFL90" s="48"/>
      <c r="LFM90" s="48"/>
      <c r="LFN90" s="48"/>
      <c r="LFO90" s="48"/>
      <c r="LFP90" s="48"/>
      <c r="LFQ90" s="48"/>
      <c r="LFR90" s="48"/>
      <c r="LFS90" s="48"/>
      <c r="LFT90" s="48"/>
      <c r="LFU90" s="48"/>
      <c r="LFV90" s="48"/>
      <c r="LFW90" s="48"/>
      <c r="LFX90" s="48"/>
      <c r="LFY90" s="48"/>
      <c r="LFZ90" s="48"/>
      <c r="LGA90" s="48"/>
      <c r="LGB90" s="48"/>
      <c r="LGC90" s="48"/>
      <c r="LGD90" s="48"/>
      <c r="LGE90" s="48"/>
      <c r="LGF90" s="48"/>
      <c r="LGG90" s="48"/>
      <c r="LGH90" s="48"/>
      <c r="LGI90" s="48"/>
      <c r="LGJ90" s="48"/>
      <c r="LGK90" s="48"/>
      <c r="LGL90" s="48"/>
      <c r="LGM90" s="48"/>
      <c r="LGN90" s="48"/>
      <c r="LGO90" s="48"/>
      <c r="LGP90" s="48"/>
      <c r="LGQ90" s="48"/>
      <c r="LGR90" s="48"/>
      <c r="LGS90" s="48"/>
      <c r="LGT90" s="48"/>
      <c r="LGU90" s="48"/>
      <c r="LGV90" s="48"/>
      <c r="LGW90" s="48"/>
      <c r="LGX90" s="48"/>
      <c r="LGY90" s="48"/>
      <c r="LGZ90" s="48"/>
      <c r="LHA90" s="48"/>
      <c r="LHB90" s="48"/>
      <c r="LHC90" s="48"/>
      <c r="LHD90" s="48"/>
      <c r="LHE90" s="48"/>
      <c r="LHF90" s="48"/>
      <c r="LHG90" s="48"/>
      <c r="LHH90" s="48"/>
      <c r="LHI90" s="48"/>
      <c r="LHJ90" s="48"/>
      <c r="LHK90" s="48"/>
      <c r="LHL90" s="48"/>
      <c r="LHM90" s="48"/>
      <c r="LHN90" s="48"/>
      <c r="LHO90" s="48"/>
      <c r="LHP90" s="48"/>
      <c r="LHQ90" s="48"/>
      <c r="LHR90" s="48"/>
      <c r="LHS90" s="48"/>
      <c r="LHT90" s="48"/>
      <c r="LHU90" s="48"/>
      <c r="LHV90" s="48"/>
      <c r="LHW90" s="48"/>
      <c r="LHX90" s="48"/>
      <c r="LHY90" s="48"/>
      <c r="LHZ90" s="48"/>
      <c r="LIA90" s="48"/>
      <c r="LIB90" s="48"/>
      <c r="LIC90" s="48"/>
      <c r="LID90" s="48"/>
      <c r="LIE90" s="48"/>
      <c r="LIF90" s="48"/>
      <c r="LIG90" s="48"/>
      <c r="LIH90" s="48"/>
      <c r="LII90" s="48"/>
      <c r="LIJ90" s="48"/>
      <c r="LIK90" s="48"/>
      <c r="LIL90" s="48"/>
      <c r="LIM90" s="48"/>
      <c r="LIN90" s="48"/>
      <c r="LIO90" s="48"/>
      <c r="LIP90" s="48"/>
      <c r="LIQ90" s="48"/>
      <c r="LIR90" s="48"/>
      <c r="LIS90" s="48"/>
      <c r="LIT90" s="48"/>
      <c r="LIU90" s="48"/>
      <c r="LIV90" s="48"/>
      <c r="LIW90" s="48"/>
      <c r="LIX90" s="48"/>
      <c r="LIY90" s="48"/>
      <c r="LIZ90" s="48"/>
      <c r="LJA90" s="48"/>
      <c r="LJB90" s="48"/>
      <c r="LJC90" s="48"/>
      <c r="LJD90" s="48"/>
      <c r="LJE90" s="48"/>
      <c r="LJF90" s="48"/>
      <c r="LJG90" s="48"/>
      <c r="LJH90" s="48"/>
      <c r="LJI90" s="48"/>
      <c r="LJJ90" s="48"/>
      <c r="LJK90" s="48"/>
      <c r="LJL90" s="48"/>
      <c r="LJM90" s="48"/>
      <c r="LJN90" s="48"/>
      <c r="LJO90" s="48"/>
      <c r="LJP90" s="48"/>
      <c r="LJQ90" s="48"/>
      <c r="LJR90" s="48"/>
      <c r="LJS90" s="48"/>
      <c r="LJT90" s="48"/>
      <c r="LJU90" s="48"/>
      <c r="LJV90" s="48"/>
      <c r="LJW90" s="48"/>
      <c r="LJX90" s="48"/>
      <c r="LJY90" s="48"/>
      <c r="LJZ90" s="48"/>
      <c r="LKA90" s="48"/>
      <c r="LKB90" s="48"/>
      <c r="LKC90" s="48"/>
      <c r="LKD90" s="48"/>
      <c r="LKE90" s="48"/>
      <c r="LKF90" s="48"/>
      <c r="LKG90" s="48"/>
      <c r="LKH90" s="48"/>
      <c r="LKI90" s="48"/>
      <c r="LKJ90" s="48"/>
      <c r="LKK90" s="48"/>
      <c r="LKL90" s="48"/>
      <c r="LKM90" s="48"/>
      <c r="LKN90" s="48"/>
      <c r="LKO90" s="48"/>
      <c r="LKP90" s="48"/>
      <c r="LKQ90" s="48"/>
      <c r="LKR90" s="48"/>
      <c r="LKS90" s="48"/>
      <c r="LKT90" s="48"/>
      <c r="LKU90" s="48"/>
      <c r="LKV90" s="48"/>
      <c r="LKW90" s="48"/>
      <c r="LKX90" s="48"/>
      <c r="LKY90" s="48"/>
      <c r="LKZ90" s="48"/>
      <c r="LLA90" s="48"/>
      <c r="LLB90" s="48"/>
      <c r="LLC90" s="48"/>
      <c r="LLD90" s="48"/>
      <c r="LLE90" s="48"/>
      <c r="LLF90" s="48"/>
      <c r="LLG90" s="48"/>
      <c r="LLH90" s="48"/>
      <c r="LLI90" s="48"/>
      <c r="LLJ90" s="48"/>
      <c r="LLK90" s="48"/>
      <c r="LLL90" s="48"/>
      <c r="LLM90" s="48"/>
      <c r="LLN90" s="48"/>
      <c r="LLO90" s="48"/>
      <c r="LLP90" s="48"/>
      <c r="LLQ90" s="48"/>
      <c r="LLR90" s="48"/>
      <c r="LLS90" s="48"/>
      <c r="LLT90" s="48"/>
      <c r="LLU90" s="48"/>
      <c r="LLV90" s="48"/>
      <c r="LLW90" s="48"/>
      <c r="LLX90" s="48"/>
      <c r="LLY90" s="48"/>
      <c r="LLZ90" s="48"/>
      <c r="LMA90" s="48"/>
      <c r="LMB90" s="48"/>
      <c r="LMC90" s="48"/>
      <c r="LMD90" s="48"/>
      <c r="LME90" s="48"/>
      <c r="LMF90" s="48"/>
      <c r="LMG90" s="48"/>
      <c r="LMH90" s="48"/>
      <c r="LMI90" s="48"/>
      <c r="LMJ90" s="48"/>
      <c r="LMK90" s="48"/>
      <c r="LML90" s="48"/>
      <c r="LMM90" s="48"/>
      <c r="LMN90" s="48"/>
      <c r="LMO90" s="48"/>
      <c r="LMP90" s="48"/>
      <c r="LMQ90" s="48"/>
      <c r="LMR90" s="48"/>
      <c r="LMS90" s="48"/>
      <c r="LMT90" s="48"/>
      <c r="LMU90" s="48"/>
      <c r="LMV90" s="48"/>
      <c r="LMW90" s="48"/>
      <c r="LMX90" s="48"/>
      <c r="LMY90" s="48"/>
      <c r="LMZ90" s="48"/>
      <c r="LNA90" s="48"/>
      <c r="LNB90" s="48"/>
      <c r="LNC90" s="48"/>
      <c r="LND90" s="48"/>
      <c r="LNE90" s="48"/>
      <c r="LNF90" s="48"/>
      <c r="LNG90" s="48"/>
      <c r="LNH90" s="48"/>
      <c r="LNI90" s="48"/>
      <c r="LNJ90" s="48"/>
      <c r="LNK90" s="48"/>
      <c r="LNL90" s="48"/>
      <c r="LNM90" s="48"/>
      <c r="LNN90" s="48"/>
      <c r="LNO90" s="48"/>
      <c r="LNP90" s="48"/>
      <c r="LNQ90" s="48"/>
      <c r="LNR90" s="48"/>
      <c r="LNS90" s="48"/>
      <c r="LNT90" s="48"/>
      <c r="LNU90" s="48"/>
      <c r="LNV90" s="48"/>
      <c r="LNW90" s="48"/>
      <c r="LNX90" s="48"/>
      <c r="LNY90" s="48"/>
      <c r="LNZ90" s="48"/>
      <c r="LOA90" s="48"/>
      <c r="LOB90" s="48"/>
      <c r="LOC90" s="48"/>
      <c r="LOD90" s="48"/>
      <c r="LOE90" s="48"/>
      <c r="LOF90" s="48"/>
      <c r="LOG90" s="48"/>
      <c r="LOH90" s="48"/>
      <c r="LOI90" s="48"/>
      <c r="LOJ90" s="48"/>
      <c r="LOK90" s="48"/>
      <c r="LOL90" s="48"/>
      <c r="LOM90" s="48"/>
      <c r="LON90" s="48"/>
      <c r="LOO90" s="48"/>
      <c r="LOP90" s="48"/>
      <c r="LOQ90" s="48"/>
      <c r="LOR90" s="48"/>
      <c r="LOS90" s="48"/>
      <c r="LOT90" s="48"/>
      <c r="LOU90" s="48"/>
      <c r="LOV90" s="48"/>
      <c r="LOW90" s="48"/>
      <c r="LOX90" s="48"/>
      <c r="LOY90" s="48"/>
      <c r="LOZ90" s="48"/>
      <c r="LPA90" s="48"/>
      <c r="LPB90" s="48"/>
      <c r="LPC90" s="48"/>
      <c r="LPD90" s="48"/>
      <c r="LPE90" s="48"/>
      <c r="LPF90" s="48"/>
      <c r="LPG90" s="48"/>
      <c r="LPH90" s="48"/>
      <c r="LPI90" s="48"/>
      <c r="LPJ90" s="48"/>
      <c r="LPK90" s="48"/>
      <c r="LPL90" s="48"/>
      <c r="LPM90" s="48"/>
      <c r="LPN90" s="48"/>
      <c r="LPO90" s="48"/>
      <c r="LPP90" s="48"/>
      <c r="LPQ90" s="48"/>
      <c r="LPR90" s="48"/>
      <c r="LPS90" s="48"/>
      <c r="LPT90" s="48"/>
      <c r="LPU90" s="48"/>
      <c r="LPV90" s="48"/>
      <c r="LPW90" s="48"/>
      <c r="LPX90" s="48"/>
      <c r="LPY90" s="48"/>
      <c r="LPZ90" s="48"/>
      <c r="LQA90" s="48"/>
      <c r="LQB90" s="48"/>
      <c r="LQC90" s="48"/>
      <c r="LQD90" s="48"/>
      <c r="LQE90" s="48"/>
      <c r="LQF90" s="48"/>
      <c r="LQG90" s="48"/>
      <c r="LQH90" s="48"/>
      <c r="LQI90" s="48"/>
      <c r="LQJ90" s="48"/>
      <c r="LQK90" s="48"/>
      <c r="LQL90" s="48"/>
      <c r="LQM90" s="48"/>
      <c r="LQN90" s="48"/>
      <c r="LQO90" s="48"/>
      <c r="LQP90" s="48"/>
      <c r="LQQ90" s="48"/>
      <c r="LQR90" s="48"/>
      <c r="LQS90" s="48"/>
      <c r="LQT90" s="48"/>
      <c r="LQU90" s="48"/>
      <c r="LQV90" s="48"/>
      <c r="LQW90" s="48"/>
      <c r="LQX90" s="48"/>
      <c r="LQY90" s="48"/>
      <c r="LQZ90" s="48"/>
      <c r="LRA90" s="48"/>
      <c r="LRB90" s="48"/>
      <c r="LRC90" s="48"/>
      <c r="LRD90" s="48"/>
      <c r="LRE90" s="48"/>
      <c r="LRF90" s="48"/>
      <c r="LRG90" s="48"/>
      <c r="LRH90" s="48"/>
      <c r="LRI90" s="48"/>
      <c r="LRJ90" s="48"/>
      <c r="LRK90" s="48"/>
      <c r="LRL90" s="48"/>
      <c r="LRM90" s="48"/>
      <c r="LRN90" s="48"/>
      <c r="LRO90" s="48"/>
      <c r="LRP90" s="48"/>
      <c r="LRQ90" s="48"/>
      <c r="LRR90" s="48"/>
      <c r="LRS90" s="48"/>
      <c r="LRT90" s="48"/>
      <c r="LRU90" s="48"/>
      <c r="LRV90" s="48"/>
      <c r="LRW90" s="48"/>
      <c r="LRX90" s="48"/>
      <c r="LRY90" s="48"/>
      <c r="LRZ90" s="48"/>
      <c r="LSA90" s="48"/>
      <c r="LSB90" s="48"/>
      <c r="LSC90" s="48"/>
      <c r="LSD90" s="48"/>
      <c r="LSE90" s="48"/>
      <c r="LSF90" s="48"/>
      <c r="LSG90" s="48"/>
      <c r="LSH90" s="48"/>
      <c r="LSI90" s="48"/>
      <c r="LSJ90" s="48"/>
      <c r="LSK90" s="48"/>
      <c r="LSL90" s="48"/>
      <c r="LSM90" s="48"/>
      <c r="LSN90" s="48"/>
      <c r="LSO90" s="48"/>
      <c r="LSP90" s="48"/>
      <c r="LSQ90" s="48"/>
      <c r="LSR90" s="48"/>
      <c r="LSS90" s="48"/>
      <c r="LST90" s="48"/>
      <c r="LSU90" s="48"/>
      <c r="LSV90" s="48"/>
      <c r="LSW90" s="48"/>
      <c r="LSX90" s="48"/>
      <c r="LSY90" s="48"/>
      <c r="LSZ90" s="48"/>
      <c r="LTA90" s="48"/>
      <c r="LTB90" s="48"/>
      <c r="LTC90" s="48"/>
      <c r="LTD90" s="48"/>
      <c r="LTE90" s="48"/>
      <c r="LTF90" s="48"/>
      <c r="LTG90" s="48"/>
      <c r="LTH90" s="48"/>
      <c r="LTI90" s="48"/>
      <c r="LTJ90" s="48"/>
      <c r="LTK90" s="48"/>
      <c r="LTL90" s="48"/>
      <c r="LTM90" s="48"/>
      <c r="LTN90" s="48"/>
      <c r="LTO90" s="48"/>
      <c r="LTP90" s="48"/>
      <c r="LTQ90" s="48"/>
      <c r="LTR90" s="48"/>
      <c r="LTS90" s="48"/>
      <c r="LTT90" s="48"/>
      <c r="LTU90" s="48"/>
      <c r="LTV90" s="48"/>
      <c r="LTW90" s="48"/>
      <c r="LTX90" s="48"/>
      <c r="LTY90" s="48"/>
      <c r="LTZ90" s="48"/>
      <c r="LUA90" s="48"/>
      <c r="LUB90" s="48"/>
      <c r="LUC90" s="48"/>
      <c r="LUD90" s="48"/>
      <c r="LUE90" s="48"/>
      <c r="LUF90" s="48"/>
      <c r="LUG90" s="48"/>
      <c r="LUH90" s="48"/>
      <c r="LUI90" s="48"/>
      <c r="LUJ90" s="48"/>
      <c r="LUK90" s="48"/>
      <c r="LUL90" s="48"/>
      <c r="LUM90" s="48"/>
      <c r="LUN90" s="48"/>
      <c r="LUO90" s="48"/>
      <c r="LUP90" s="48"/>
      <c r="LUQ90" s="48"/>
      <c r="LUR90" s="48"/>
      <c r="LUS90" s="48"/>
      <c r="LUT90" s="48"/>
      <c r="LUU90" s="48"/>
      <c r="LUV90" s="48"/>
      <c r="LUW90" s="48"/>
      <c r="LUX90" s="48"/>
      <c r="LUY90" s="48"/>
      <c r="LUZ90" s="48"/>
      <c r="LVA90" s="48"/>
      <c r="LVB90" s="48"/>
      <c r="LVC90" s="48"/>
      <c r="LVD90" s="48"/>
      <c r="LVE90" s="48"/>
      <c r="LVF90" s="48"/>
      <c r="LVG90" s="48"/>
      <c r="LVH90" s="48"/>
      <c r="LVI90" s="48"/>
      <c r="LVJ90" s="48"/>
      <c r="LVK90" s="48"/>
      <c r="LVL90" s="48"/>
      <c r="LVM90" s="48"/>
      <c r="LVN90" s="48"/>
      <c r="LVO90" s="48"/>
      <c r="LVP90" s="48"/>
      <c r="LVQ90" s="48"/>
      <c r="LVR90" s="48"/>
      <c r="LVS90" s="48"/>
      <c r="LVT90" s="48"/>
      <c r="LVU90" s="48"/>
      <c r="LVV90" s="48"/>
      <c r="LVW90" s="48"/>
      <c r="LVX90" s="48"/>
      <c r="LVY90" s="48"/>
      <c r="LVZ90" s="48"/>
      <c r="LWA90" s="48"/>
      <c r="LWB90" s="48"/>
      <c r="LWC90" s="48"/>
      <c r="LWD90" s="48"/>
      <c r="LWE90" s="48"/>
      <c r="LWF90" s="48"/>
      <c r="LWG90" s="48"/>
      <c r="LWH90" s="48"/>
      <c r="LWI90" s="48"/>
      <c r="LWJ90" s="48"/>
      <c r="LWK90" s="48"/>
      <c r="LWL90" s="48"/>
      <c r="LWM90" s="48"/>
      <c r="LWN90" s="48"/>
      <c r="LWO90" s="48"/>
      <c r="LWP90" s="48"/>
      <c r="LWQ90" s="48"/>
      <c r="LWR90" s="48"/>
      <c r="LWS90" s="48"/>
      <c r="LWT90" s="48"/>
      <c r="LWU90" s="48"/>
      <c r="LWV90" s="48"/>
      <c r="LWW90" s="48"/>
      <c r="LWX90" s="48"/>
      <c r="LWY90" s="48"/>
      <c r="LWZ90" s="48"/>
      <c r="LXA90" s="48"/>
      <c r="LXB90" s="48"/>
      <c r="LXC90" s="48"/>
      <c r="LXD90" s="48"/>
      <c r="LXE90" s="48"/>
      <c r="LXF90" s="48"/>
      <c r="LXG90" s="48"/>
      <c r="LXH90" s="48"/>
      <c r="LXI90" s="48"/>
      <c r="LXJ90" s="48"/>
      <c r="LXK90" s="48"/>
      <c r="LXL90" s="48"/>
      <c r="LXM90" s="48"/>
      <c r="LXN90" s="48"/>
      <c r="LXO90" s="48"/>
      <c r="LXP90" s="48"/>
      <c r="LXQ90" s="48"/>
      <c r="LXR90" s="48"/>
      <c r="LXS90" s="48"/>
      <c r="LXT90" s="48"/>
      <c r="LXU90" s="48"/>
      <c r="LXV90" s="48"/>
      <c r="LXW90" s="48"/>
      <c r="LXX90" s="48"/>
      <c r="LXY90" s="48"/>
      <c r="LXZ90" s="48"/>
      <c r="LYA90" s="48"/>
      <c r="LYB90" s="48"/>
      <c r="LYC90" s="48"/>
      <c r="LYD90" s="48"/>
      <c r="LYE90" s="48"/>
      <c r="LYF90" s="48"/>
      <c r="LYG90" s="48"/>
      <c r="LYH90" s="48"/>
      <c r="LYI90" s="48"/>
      <c r="LYJ90" s="48"/>
      <c r="LYK90" s="48"/>
      <c r="LYL90" s="48"/>
      <c r="LYM90" s="48"/>
      <c r="LYN90" s="48"/>
      <c r="LYO90" s="48"/>
      <c r="LYP90" s="48"/>
      <c r="LYQ90" s="48"/>
      <c r="LYR90" s="48"/>
      <c r="LYS90" s="48"/>
      <c r="LYT90" s="48"/>
      <c r="LYU90" s="48"/>
      <c r="LYV90" s="48"/>
      <c r="LYW90" s="48"/>
      <c r="LYX90" s="48"/>
      <c r="LYY90" s="48"/>
      <c r="LYZ90" s="48"/>
      <c r="LZA90" s="48"/>
      <c r="LZB90" s="48"/>
      <c r="LZC90" s="48"/>
      <c r="LZD90" s="48"/>
      <c r="LZE90" s="48"/>
      <c r="LZF90" s="48"/>
      <c r="LZG90" s="48"/>
      <c r="LZH90" s="48"/>
      <c r="LZI90" s="48"/>
      <c r="LZJ90" s="48"/>
      <c r="LZK90" s="48"/>
      <c r="LZL90" s="48"/>
      <c r="LZM90" s="48"/>
      <c r="LZN90" s="48"/>
      <c r="LZO90" s="48"/>
      <c r="LZP90" s="48"/>
      <c r="LZQ90" s="48"/>
      <c r="LZR90" s="48"/>
      <c r="LZS90" s="48"/>
      <c r="LZT90" s="48"/>
      <c r="LZU90" s="48"/>
      <c r="LZV90" s="48"/>
      <c r="LZW90" s="48"/>
      <c r="LZX90" s="48"/>
      <c r="LZY90" s="48"/>
      <c r="LZZ90" s="48"/>
      <c r="MAA90" s="48"/>
      <c r="MAB90" s="48"/>
      <c r="MAC90" s="48"/>
      <c r="MAD90" s="48"/>
      <c r="MAE90" s="48"/>
      <c r="MAF90" s="48"/>
      <c r="MAG90" s="48"/>
      <c r="MAH90" s="48"/>
      <c r="MAI90" s="48"/>
      <c r="MAJ90" s="48"/>
      <c r="MAK90" s="48"/>
      <c r="MAL90" s="48"/>
      <c r="MAM90" s="48"/>
      <c r="MAN90" s="48"/>
      <c r="MAO90" s="48"/>
      <c r="MAP90" s="48"/>
      <c r="MAQ90" s="48"/>
      <c r="MAR90" s="48"/>
      <c r="MAS90" s="48"/>
      <c r="MAT90" s="48"/>
      <c r="MAU90" s="48"/>
      <c r="MAV90" s="48"/>
      <c r="MAW90" s="48"/>
      <c r="MAX90" s="48"/>
      <c r="MAY90" s="48"/>
      <c r="MAZ90" s="48"/>
      <c r="MBA90" s="48"/>
      <c r="MBB90" s="48"/>
      <c r="MBC90" s="48"/>
      <c r="MBD90" s="48"/>
      <c r="MBE90" s="48"/>
      <c r="MBF90" s="48"/>
      <c r="MBG90" s="48"/>
      <c r="MBH90" s="48"/>
      <c r="MBI90" s="48"/>
      <c r="MBJ90" s="48"/>
      <c r="MBK90" s="48"/>
      <c r="MBL90" s="48"/>
      <c r="MBM90" s="48"/>
      <c r="MBN90" s="48"/>
      <c r="MBO90" s="48"/>
      <c r="MBP90" s="48"/>
      <c r="MBQ90" s="48"/>
      <c r="MBR90" s="48"/>
      <c r="MBS90" s="48"/>
      <c r="MBT90" s="48"/>
      <c r="MBU90" s="48"/>
      <c r="MBV90" s="48"/>
      <c r="MBW90" s="48"/>
      <c r="MBX90" s="48"/>
      <c r="MBY90" s="48"/>
      <c r="MBZ90" s="48"/>
      <c r="MCA90" s="48"/>
      <c r="MCB90" s="48"/>
      <c r="MCC90" s="48"/>
      <c r="MCD90" s="48"/>
      <c r="MCE90" s="48"/>
      <c r="MCF90" s="48"/>
      <c r="MCG90" s="48"/>
      <c r="MCH90" s="48"/>
      <c r="MCI90" s="48"/>
      <c r="MCJ90" s="48"/>
      <c r="MCK90" s="48"/>
      <c r="MCL90" s="48"/>
      <c r="MCM90" s="48"/>
      <c r="MCN90" s="48"/>
      <c r="MCO90" s="48"/>
      <c r="MCP90" s="48"/>
      <c r="MCQ90" s="48"/>
      <c r="MCR90" s="48"/>
      <c r="MCS90" s="48"/>
      <c r="MCT90" s="48"/>
      <c r="MCU90" s="48"/>
      <c r="MCV90" s="48"/>
      <c r="MCW90" s="48"/>
      <c r="MCX90" s="48"/>
      <c r="MCY90" s="48"/>
      <c r="MCZ90" s="48"/>
      <c r="MDA90" s="48"/>
      <c r="MDB90" s="48"/>
      <c r="MDC90" s="48"/>
      <c r="MDD90" s="48"/>
      <c r="MDE90" s="48"/>
      <c r="MDF90" s="48"/>
      <c r="MDG90" s="48"/>
      <c r="MDH90" s="48"/>
      <c r="MDI90" s="48"/>
      <c r="MDJ90" s="48"/>
      <c r="MDK90" s="48"/>
      <c r="MDL90" s="48"/>
      <c r="MDM90" s="48"/>
      <c r="MDN90" s="48"/>
      <c r="MDO90" s="48"/>
      <c r="MDP90" s="48"/>
      <c r="MDQ90" s="48"/>
      <c r="MDR90" s="48"/>
      <c r="MDS90" s="48"/>
      <c r="MDT90" s="48"/>
      <c r="MDU90" s="48"/>
      <c r="MDV90" s="48"/>
      <c r="MDW90" s="48"/>
      <c r="MDX90" s="48"/>
      <c r="MDY90" s="48"/>
      <c r="MDZ90" s="48"/>
      <c r="MEA90" s="48"/>
      <c r="MEB90" s="48"/>
      <c r="MEC90" s="48"/>
      <c r="MED90" s="48"/>
      <c r="MEE90" s="48"/>
      <c r="MEF90" s="48"/>
      <c r="MEG90" s="48"/>
      <c r="MEH90" s="48"/>
      <c r="MEI90" s="48"/>
      <c r="MEJ90" s="48"/>
      <c r="MEK90" s="48"/>
      <c r="MEL90" s="48"/>
      <c r="MEM90" s="48"/>
      <c r="MEN90" s="48"/>
      <c r="MEO90" s="48"/>
      <c r="MEP90" s="48"/>
      <c r="MEQ90" s="48"/>
      <c r="MER90" s="48"/>
      <c r="MES90" s="48"/>
      <c r="MET90" s="48"/>
      <c r="MEU90" s="48"/>
      <c r="MEV90" s="48"/>
      <c r="MEW90" s="48"/>
      <c r="MEX90" s="48"/>
      <c r="MEY90" s="48"/>
      <c r="MEZ90" s="48"/>
      <c r="MFA90" s="48"/>
      <c r="MFB90" s="48"/>
      <c r="MFC90" s="48"/>
      <c r="MFD90" s="48"/>
      <c r="MFE90" s="48"/>
      <c r="MFF90" s="48"/>
      <c r="MFG90" s="48"/>
      <c r="MFH90" s="48"/>
      <c r="MFI90" s="48"/>
      <c r="MFJ90" s="48"/>
      <c r="MFK90" s="48"/>
      <c r="MFL90" s="48"/>
      <c r="MFM90" s="48"/>
      <c r="MFN90" s="48"/>
      <c r="MFO90" s="48"/>
      <c r="MFP90" s="48"/>
      <c r="MFQ90" s="48"/>
      <c r="MFR90" s="48"/>
      <c r="MFS90" s="48"/>
      <c r="MFT90" s="48"/>
      <c r="MFU90" s="48"/>
      <c r="MFV90" s="48"/>
      <c r="MFW90" s="48"/>
      <c r="MFX90" s="48"/>
      <c r="MFY90" s="48"/>
      <c r="MFZ90" s="48"/>
      <c r="MGA90" s="48"/>
      <c r="MGB90" s="48"/>
      <c r="MGC90" s="48"/>
      <c r="MGD90" s="48"/>
      <c r="MGE90" s="48"/>
      <c r="MGF90" s="48"/>
      <c r="MGG90" s="48"/>
      <c r="MGH90" s="48"/>
      <c r="MGI90" s="48"/>
      <c r="MGJ90" s="48"/>
      <c r="MGK90" s="48"/>
      <c r="MGL90" s="48"/>
      <c r="MGM90" s="48"/>
      <c r="MGN90" s="48"/>
      <c r="MGO90" s="48"/>
      <c r="MGP90" s="48"/>
      <c r="MGQ90" s="48"/>
      <c r="MGR90" s="48"/>
      <c r="MGS90" s="48"/>
      <c r="MGT90" s="48"/>
      <c r="MGU90" s="48"/>
      <c r="MGV90" s="48"/>
      <c r="MGW90" s="48"/>
      <c r="MGX90" s="48"/>
      <c r="MGY90" s="48"/>
      <c r="MGZ90" s="48"/>
      <c r="MHA90" s="48"/>
      <c r="MHB90" s="48"/>
      <c r="MHC90" s="48"/>
      <c r="MHD90" s="48"/>
      <c r="MHE90" s="48"/>
      <c r="MHF90" s="48"/>
      <c r="MHG90" s="48"/>
      <c r="MHH90" s="48"/>
      <c r="MHI90" s="48"/>
      <c r="MHJ90" s="48"/>
      <c r="MHK90" s="48"/>
      <c r="MHL90" s="48"/>
      <c r="MHM90" s="48"/>
      <c r="MHN90" s="48"/>
      <c r="MHO90" s="48"/>
      <c r="MHP90" s="48"/>
      <c r="MHQ90" s="48"/>
      <c r="MHR90" s="48"/>
      <c r="MHS90" s="48"/>
      <c r="MHT90" s="48"/>
      <c r="MHU90" s="48"/>
      <c r="MHV90" s="48"/>
      <c r="MHW90" s="48"/>
      <c r="MHX90" s="48"/>
      <c r="MHY90" s="48"/>
      <c r="MHZ90" s="48"/>
      <c r="MIA90" s="48"/>
      <c r="MIB90" s="48"/>
      <c r="MIC90" s="48"/>
      <c r="MID90" s="48"/>
      <c r="MIE90" s="48"/>
      <c r="MIF90" s="48"/>
      <c r="MIG90" s="48"/>
      <c r="MIH90" s="48"/>
      <c r="MII90" s="48"/>
      <c r="MIJ90" s="48"/>
      <c r="MIK90" s="48"/>
      <c r="MIL90" s="48"/>
      <c r="MIM90" s="48"/>
      <c r="MIN90" s="48"/>
      <c r="MIO90" s="48"/>
      <c r="MIP90" s="48"/>
      <c r="MIQ90" s="48"/>
      <c r="MIR90" s="48"/>
      <c r="MIS90" s="48"/>
      <c r="MIT90" s="48"/>
      <c r="MIU90" s="48"/>
      <c r="MIV90" s="48"/>
      <c r="MIW90" s="48"/>
      <c r="MIX90" s="48"/>
      <c r="MIY90" s="48"/>
      <c r="MIZ90" s="48"/>
      <c r="MJA90" s="48"/>
      <c r="MJB90" s="48"/>
      <c r="MJC90" s="48"/>
      <c r="MJD90" s="48"/>
      <c r="MJE90" s="48"/>
      <c r="MJF90" s="48"/>
      <c r="MJG90" s="48"/>
      <c r="MJH90" s="48"/>
      <c r="MJI90" s="48"/>
      <c r="MJJ90" s="48"/>
      <c r="MJK90" s="48"/>
      <c r="MJL90" s="48"/>
      <c r="MJM90" s="48"/>
      <c r="MJN90" s="48"/>
      <c r="MJO90" s="48"/>
      <c r="MJP90" s="48"/>
      <c r="MJQ90" s="48"/>
      <c r="MJR90" s="48"/>
      <c r="MJS90" s="48"/>
      <c r="MJT90" s="48"/>
      <c r="MJU90" s="48"/>
      <c r="MJV90" s="48"/>
      <c r="MJW90" s="48"/>
      <c r="MJX90" s="48"/>
      <c r="MJY90" s="48"/>
      <c r="MJZ90" s="48"/>
      <c r="MKA90" s="48"/>
      <c r="MKB90" s="48"/>
      <c r="MKC90" s="48"/>
      <c r="MKD90" s="48"/>
      <c r="MKE90" s="48"/>
      <c r="MKF90" s="48"/>
      <c r="MKG90" s="48"/>
      <c r="MKH90" s="48"/>
      <c r="MKI90" s="48"/>
      <c r="MKJ90" s="48"/>
      <c r="MKK90" s="48"/>
      <c r="MKL90" s="48"/>
      <c r="MKM90" s="48"/>
      <c r="MKN90" s="48"/>
      <c r="MKO90" s="48"/>
      <c r="MKP90" s="48"/>
      <c r="MKQ90" s="48"/>
      <c r="MKR90" s="48"/>
      <c r="MKS90" s="48"/>
      <c r="MKT90" s="48"/>
      <c r="MKU90" s="48"/>
      <c r="MKV90" s="48"/>
      <c r="MKW90" s="48"/>
      <c r="MKX90" s="48"/>
      <c r="MKY90" s="48"/>
      <c r="MKZ90" s="48"/>
      <c r="MLA90" s="48"/>
      <c r="MLB90" s="48"/>
      <c r="MLC90" s="48"/>
      <c r="MLD90" s="48"/>
      <c r="MLE90" s="48"/>
      <c r="MLF90" s="48"/>
      <c r="MLG90" s="48"/>
      <c r="MLH90" s="48"/>
      <c r="MLI90" s="48"/>
      <c r="MLJ90" s="48"/>
      <c r="MLK90" s="48"/>
      <c r="MLL90" s="48"/>
      <c r="MLM90" s="48"/>
      <c r="MLN90" s="48"/>
      <c r="MLO90" s="48"/>
      <c r="MLP90" s="48"/>
      <c r="MLQ90" s="48"/>
      <c r="MLR90" s="48"/>
      <c r="MLS90" s="48"/>
      <c r="MLT90" s="48"/>
      <c r="MLU90" s="48"/>
      <c r="MLV90" s="48"/>
      <c r="MLW90" s="48"/>
      <c r="MLX90" s="48"/>
      <c r="MLY90" s="48"/>
      <c r="MLZ90" s="48"/>
      <c r="MMA90" s="48"/>
      <c r="MMB90" s="48"/>
      <c r="MMC90" s="48"/>
      <c r="MMD90" s="48"/>
      <c r="MME90" s="48"/>
      <c r="MMF90" s="48"/>
      <c r="MMG90" s="48"/>
      <c r="MMH90" s="48"/>
      <c r="MMI90" s="48"/>
      <c r="MMJ90" s="48"/>
      <c r="MMK90" s="48"/>
      <c r="MML90" s="48"/>
      <c r="MMM90" s="48"/>
      <c r="MMN90" s="48"/>
      <c r="MMO90" s="48"/>
      <c r="MMP90" s="48"/>
      <c r="MMQ90" s="48"/>
      <c r="MMR90" s="48"/>
      <c r="MMS90" s="48"/>
      <c r="MMT90" s="48"/>
      <c r="MMU90" s="48"/>
      <c r="MMV90" s="48"/>
      <c r="MMW90" s="48"/>
      <c r="MMX90" s="48"/>
      <c r="MMY90" s="48"/>
      <c r="MMZ90" s="48"/>
      <c r="MNA90" s="48"/>
      <c r="MNB90" s="48"/>
      <c r="MNC90" s="48"/>
      <c r="MND90" s="48"/>
      <c r="MNE90" s="48"/>
      <c r="MNF90" s="48"/>
      <c r="MNG90" s="48"/>
      <c r="MNH90" s="48"/>
      <c r="MNI90" s="48"/>
      <c r="MNJ90" s="48"/>
      <c r="MNK90" s="48"/>
      <c r="MNL90" s="48"/>
      <c r="MNM90" s="48"/>
      <c r="MNN90" s="48"/>
      <c r="MNO90" s="48"/>
      <c r="MNP90" s="48"/>
      <c r="MNQ90" s="48"/>
      <c r="MNR90" s="48"/>
      <c r="MNS90" s="48"/>
      <c r="MNT90" s="48"/>
      <c r="MNU90" s="48"/>
      <c r="MNV90" s="48"/>
      <c r="MNW90" s="48"/>
      <c r="MNX90" s="48"/>
      <c r="MNY90" s="48"/>
      <c r="MNZ90" s="48"/>
      <c r="MOA90" s="48"/>
      <c r="MOB90" s="48"/>
      <c r="MOC90" s="48"/>
      <c r="MOD90" s="48"/>
      <c r="MOE90" s="48"/>
      <c r="MOF90" s="48"/>
      <c r="MOG90" s="48"/>
      <c r="MOH90" s="48"/>
      <c r="MOI90" s="48"/>
      <c r="MOJ90" s="48"/>
      <c r="MOK90" s="48"/>
      <c r="MOL90" s="48"/>
      <c r="MOM90" s="48"/>
      <c r="MON90" s="48"/>
      <c r="MOO90" s="48"/>
      <c r="MOP90" s="48"/>
      <c r="MOQ90" s="48"/>
      <c r="MOR90" s="48"/>
      <c r="MOS90" s="48"/>
      <c r="MOT90" s="48"/>
      <c r="MOU90" s="48"/>
      <c r="MOV90" s="48"/>
      <c r="MOW90" s="48"/>
      <c r="MOX90" s="48"/>
      <c r="MOY90" s="48"/>
      <c r="MOZ90" s="48"/>
      <c r="MPA90" s="48"/>
      <c r="MPB90" s="48"/>
      <c r="MPC90" s="48"/>
      <c r="MPD90" s="48"/>
      <c r="MPE90" s="48"/>
      <c r="MPF90" s="48"/>
      <c r="MPG90" s="48"/>
      <c r="MPH90" s="48"/>
      <c r="MPI90" s="48"/>
      <c r="MPJ90" s="48"/>
      <c r="MPK90" s="48"/>
      <c r="MPL90" s="48"/>
      <c r="MPM90" s="48"/>
      <c r="MPN90" s="48"/>
      <c r="MPO90" s="48"/>
      <c r="MPP90" s="48"/>
      <c r="MPQ90" s="48"/>
      <c r="MPR90" s="48"/>
      <c r="MPS90" s="48"/>
      <c r="MPT90" s="48"/>
      <c r="MPU90" s="48"/>
      <c r="MPV90" s="48"/>
      <c r="MPW90" s="48"/>
      <c r="MPX90" s="48"/>
      <c r="MPY90" s="48"/>
      <c r="MPZ90" s="48"/>
      <c r="MQA90" s="48"/>
      <c r="MQB90" s="48"/>
      <c r="MQC90" s="48"/>
      <c r="MQD90" s="48"/>
      <c r="MQE90" s="48"/>
      <c r="MQF90" s="48"/>
      <c r="MQG90" s="48"/>
      <c r="MQH90" s="48"/>
      <c r="MQI90" s="48"/>
      <c r="MQJ90" s="48"/>
      <c r="MQK90" s="48"/>
      <c r="MQL90" s="48"/>
      <c r="MQM90" s="48"/>
      <c r="MQN90" s="48"/>
      <c r="MQO90" s="48"/>
      <c r="MQP90" s="48"/>
      <c r="MQQ90" s="48"/>
      <c r="MQR90" s="48"/>
      <c r="MQS90" s="48"/>
      <c r="MQT90" s="48"/>
      <c r="MQU90" s="48"/>
      <c r="MQV90" s="48"/>
      <c r="MQW90" s="48"/>
      <c r="MQX90" s="48"/>
      <c r="MQY90" s="48"/>
      <c r="MQZ90" s="48"/>
      <c r="MRA90" s="48"/>
      <c r="MRB90" s="48"/>
      <c r="MRC90" s="48"/>
      <c r="MRD90" s="48"/>
      <c r="MRE90" s="48"/>
      <c r="MRF90" s="48"/>
      <c r="MRG90" s="48"/>
      <c r="MRH90" s="48"/>
      <c r="MRI90" s="48"/>
      <c r="MRJ90" s="48"/>
      <c r="MRK90" s="48"/>
      <c r="MRL90" s="48"/>
      <c r="MRM90" s="48"/>
      <c r="MRN90" s="48"/>
      <c r="MRO90" s="48"/>
      <c r="MRP90" s="48"/>
      <c r="MRQ90" s="48"/>
      <c r="MRR90" s="48"/>
      <c r="MRS90" s="48"/>
      <c r="MRT90" s="48"/>
      <c r="MRU90" s="48"/>
      <c r="MRV90" s="48"/>
      <c r="MRW90" s="48"/>
      <c r="MRX90" s="48"/>
      <c r="MRY90" s="48"/>
      <c r="MRZ90" s="48"/>
      <c r="MSA90" s="48"/>
      <c r="MSB90" s="48"/>
      <c r="MSC90" s="48"/>
      <c r="MSD90" s="48"/>
      <c r="MSE90" s="48"/>
      <c r="MSF90" s="48"/>
      <c r="MSG90" s="48"/>
      <c r="MSH90" s="48"/>
      <c r="MSI90" s="48"/>
      <c r="MSJ90" s="48"/>
      <c r="MSK90" s="48"/>
      <c r="MSL90" s="48"/>
      <c r="MSM90" s="48"/>
      <c r="MSN90" s="48"/>
      <c r="MSO90" s="48"/>
      <c r="MSP90" s="48"/>
      <c r="MSQ90" s="48"/>
      <c r="MSR90" s="48"/>
      <c r="MSS90" s="48"/>
      <c r="MST90" s="48"/>
      <c r="MSU90" s="48"/>
      <c r="MSV90" s="48"/>
      <c r="MSW90" s="48"/>
      <c r="MSX90" s="48"/>
      <c r="MSY90" s="48"/>
      <c r="MSZ90" s="48"/>
      <c r="MTA90" s="48"/>
      <c r="MTB90" s="48"/>
      <c r="MTC90" s="48"/>
      <c r="MTD90" s="48"/>
      <c r="MTE90" s="48"/>
      <c r="MTF90" s="48"/>
      <c r="MTG90" s="48"/>
      <c r="MTH90" s="48"/>
      <c r="MTI90" s="48"/>
      <c r="MTJ90" s="48"/>
      <c r="MTK90" s="48"/>
      <c r="MTL90" s="48"/>
      <c r="MTM90" s="48"/>
      <c r="MTN90" s="48"/>
      <c r="MTO90" s="48"/>
      <c r="MTP90" s="48"/>
      <c r="MTQ90" s="48"/>
      <c r="MTR90" s="48"/>
      <c r="MTS90" s="48"/>
      <c r="MTT90" s="48"/>
      <c r="MTU90" s="48"/>
      <c r="MTV90" s="48"/>
      <c r="MTW90" s="48"/>
      <c r="MTX90" s="48"/>
      <c r="MTY90" s="48"/>
      <c r="MTZ90" s="48"/>
      <c r="MUA90" s="48"/>
      <c r="MUB90" s="48"/>
      <c r="MUC90" s="48"/>
      <c r="MUD90" s="48"/>
      <c r="MUE90" s="48"/>
      <c r="MUF90" s="48"/>
      <c r="MUG90" s="48"/>
      <c r="MUH90" s="48"/>
      <c r="MUI90" s="48"/>
      <c r="MUJ90" s="48"/>
      <c r="MUK90" s="48"/>
      <c r="MUL90" s="48"/>
      <c r="MUM90" s="48"/>
      <c r="MUN90" s="48"/>
      <c r="MUO90" s="48"/>
      <c r="MUP90" s="48"/>
      <c r="MUQ90" s="48"/>
      <c r="MUR90" s="48"/>
      <c r="MUS90" s="48"/>
      <c r="MUT90" s="48"/>
      <c r="MUU90" s="48"/>
      <c r="MUV90" s="48"/>
      <c r="MUW90" s="48"/>
      <c r="MUX90" s="48"/>
      <c r="MUY90" s="48"/>
      <c r="MUZ90" s="48"/>
      <c r="MVA90" s="48"/>
      <c r="MVB90" s="48"/>
      <c r="MVC90" s="48"/>
      <c r="MVD90" s="48"/>
      <c r="MVE90" s="48"/>
      <c r="MVF90" s="48"/>
      <c r="MVG90" s="48"/>
      <c r="MVH90" s="48"/>
      <c r="MVI90" s="48"/>
      <c r="MVJ90" s="48"/>
      <c r="MVK90" s="48"/>
      <c r="MVL90" s="48"/>
      <c r="MVM90" s="48"/>
      <c r="MVN90" s="48"/>
      <c r="MVO90" s="48"/>
      <c r="MVP90" s="48"/>
      <c r="MVQ90" s="48"/>
      <c r="MVR90" s="48"/>
      <c r="MVS90" s="48"/>
      <c r="MVT90" s="48"/>
      <c r="MVU90" s="48"/>
      <c r="MVV90" s="48"/>
      <c r="MVW90" s="48"/>
      <c r="MVX90" s="48"/>
      <c r="MVY90" s="48"/>
      <c r="MVZ90" s="48"/>
      <c r="MWA90" s="48"/>
      <c r="MWB90" s="48"/>
      <c r="MWC90" s="48"/>
      <c r="MWD90" s="48"/>
      <c r="MWE90" s="48"/>
      <c r="MWF90" s="48"/>
      <c r="MWG90" s="48"/>
      <c r="MWH90" s="48"/>
      <c r="MWI90" s="48"/>
      <c r="MWJ90" s="48"/>
      <c r="MWK90" s="48"/>
      <c r="MWL90" s="48"/>
      <c r="MWM90" s="48"/>
      <c r="MWN90" s="48"/>
      <c r="MWO90" s="48"/>
      <c r="MWP90" s="48"/>
      <c r="MWQ90" s="48"/>
      <c r="MWR90" s="48"/>
      <c r="MWS90" s="48"/>
      <c r="MWT90" s="48"/>
      <c r="MWU90" s="48"/>
      <c r="MWV90" s="48"/>
      <c r="MWW90" s="48"/>
      <c r="MWX90" s="48"/>
      <c r="MWY90" s="48"/>
      <c r="MWZ90" s="48"/>
      <c r="MXA90" s="48"/>
      <c r="MXB90" s="48"/>
      <c r="MXC90" s="48"/>
      <c r="MXD90" s="48"/>
      <c r="MXE90" s="48"/>
      <c r="MXF90" s="48"/>
      <c r="MXG90" s="48"/>
      <c r="MXH90" s="48"/>
      <c r="MXI90" s="48"/>
      <c r="MXJ90" s="48"/>
      <c r="MXK90" s="48"/>
      <c r="MXL90" s="48"/>
      <c r="MXM90" s="48"/>
      <c r="MXN90" s="48"/>
      <c r="MXO90" s="48"/>
      <c r="MXP90" s="48"/>
      <c r="MXQ90" s="48"/>
      <c r="MXR90" s="48"/>
      <c r="MXS90" s="48"/>
      <c r="MXT90" s="48"/>
      <c r="MXU90" s="48"/>
      <c r="MXV90" s="48"/>
      <c r="MXW90" s="48"/>
      <c r="MXX90" s="48"/>
      <c r="MXY90" s="48"/>
      <c r="MXZ90" s="48"/>
      <c r="MYA90" s="48"/>
      <c r="MYB90" s="48"/>
      <c r="MYC90" s="48"/>
      <c r="MYD90" s="48"/>
      <c r="MYE90" s="48"/>
      <c r="MYF90" s="48"/>
      <c r="MYG90" s="48"/>
      <c r="MYH90" s="48"/>
      <c r="MYI90" s="48"/>
      <c r="MYJ90" s="48"/>
      <c r="MYK90" s="48"/>
      <c r="MYL90" s="48"/>
      <c r="MYM90" s="48"/>
      <c r="MYN90" s="48"/>
      <c r="MYO90" s="48"/>
      <c r="MYP90" s="48"/>
      <c r="MYQ90" s="48"/>
      <c r="MYR90" s="48"/>
      <c r="MYS90" s="48"/>
      <c r="MYT90" s="48"/>
      <c r="MYU90" s="48"/>
      <c r="MYV90" s="48"/>
      <c r="MYW90" s="48"/>
      <c r="MYX90" s="48"/>
      <c r="MYY90" s="48"/>
      <c r="MYZ90" s="48"/>
      <c r="MZA90" s="48"/>
      <c r="MZB90" s="48"/>
      <c r="MZC90" s="48"/>
      <c r="MZD90" s="48"/>
      <c r="MZE90" s="48"/>
      <c r="MZF90" s="48"/>
      <c r="MZG90" s="48"/>
      <c r="MZH90" s="48"/>
      <c r="MZI90" s="48"/>
      <c r="MZJ90" s="48"/>
      <c r="MZK90" s="48"/>
      <c r="MZL90" s="48"/>
      <c r="MZM90" s="48"/>
      <c r="MZN90" s="48"/>
      <c r="MZO90" s="48"/>
      <c r="MZP90" s="48"/>
      <c r="MZQ90" s="48"/>
      <c r="MZR90" s="48"/>
      <c r="MZS90" s="48"/>
      <c r="MZT90" s="48"/>
      <c r="MZU90" s="48"/>
      <c r="MZV90" s="48"/>
      <c r="MZW90" s="48"/>
      <c r="MZX90" s="48"/>
      <c r="MZY90" s="48"/>
      <c r="MZZ90" s="48"/>
      <c r="NAA90" s="48"/>
      <c r="NAB90" s="48"/>
      <c r="NAC90" s="48"/>
      <c r="NAD90" s="48"/>
      <c r="NAE90" s="48"/>
      <c r="NAF90" s="48"/>
      <c r="NAG90" s="48"/>
      <c r="NAH90" s="48"/>
      <c r="NAI90" s="48"/>
      <c r="NAJ90" s="48"/>
      <c r="NAK90" s="48"/>
      <c r="NAL90" s="48"/>
      <c r="NAM90" s="48"/>
      <c r="NAN90" s="48"/>
      <c r="NAO90" s="48"/>
      <c r="NAP90" s="48"/>
      <c r="NAQ90" s="48"/>
      <c r="NAR90" s="48"/>
      <c r="NAS90" s="48"/>
      <c r="NAT90" s="48"/>
      <c r="NAU90" s="48"/>
      <c r="NAV90" s="48"/>
      <c r="NAW90" s="48"/>
      <c r="NAX90" s="48"/>
      <c r="NAY90" s="48"/>
      <c r="NAZ90" s="48"/>
      <c r="NBA90" s="48"/>
      <c r="NBB90" s="48"/>
      <c r="NBC90" s="48"/>
      <c r="NBD90" s="48"/>
      <c r="NBE90" s="48"/>
      <c r="NBF90" s="48"/>
      <c r="NBG90" s="48"/>
      <c r="NBH90" s="48"/>
      <c r="NBI90" s="48"/>
      <c r="NBJ90" s="48"/>
      <c r="NBK90" s="48"/>
      <c r="NBL90" s="48"/>
      <c r="NBM90" s="48"/>
      <c r="NBN90" s="48"/>
      <c r="NBO90" s="48"/>
      <c r="NBP90" s="48"/>
      <c r="NBQ90" s="48"/>
      <c r="NBR90" s="48"/>
      <c r="NBS90" s="48"/>
      <c r="NBT90" s="48"/>
      <c r="NBU90" s="48"/>
      <c r="NBV90" s="48"/>
      <c r="NBW90" s="48"/>
      <c r="NBX90" s="48"/>
      <c r="NBY90" s="48"/>
      <c r="NBZ90" s="48"/>
      <c r="NCA90" s="48"/>
      <c r="NCB90" s="48"/>
      <c r="NCC90" s="48"/>
      <c r="NCD90" s="48"/>
      <c r="NCE90" s="48"/>
      <c r="NCF90" s="48"/>
      <c r="NCG90" s="48"/>
      <c r="NCH90" s="48"/>
      <c r="NCI90" s="48"/>
      <c r="NCJ90" s="48"/>
      <c r="NCK90" s="48"/>
      <c r="NCL90" s="48"/>
      <c r="NCM90" s="48"/>
      <c r="NCN90" s="48"/>
      <c r="NCO90" s="48"/>
      <c r="NCP90" s="48"/>
      <c r="NCQ90" s="48"/>
      <c r="NCR90" s="48"/>
      <c r="NCS90" s="48"/>
      <c r="NCT90" s="48"/>
      <c r="NCU90" s="48"/>
      <c r="NCV90" s="48"/>
      <c r="NCW90" s="48"/>
      <c r="NCX90" s="48"/>
      <c r="NCY90" s="48"/>
      <c r="NCZ90" s="48"/>
      <c r="NDA90" s="48"/>
      <c r="NDB90" s="48"/>
      <c r="NDC90" s="48"/>
      <c r="NDD90" s="48"/>
      <c r="NDE90" s="48"/>
      <c r="NDF90" s="48"/>
      <c r="NDG90" s="48"/>
      <c r="NDH90" s="48"/>
      <c r="NDI90" s="48"/>
      <c r="NDJ90" s="48"/>
      <c r="NDK90" s="48"/>
      <c r="NDL90" s="48"/>
      <c r="NDM90" s="48"/>
      <c r="NDN90" s="48"/>
      <c r="NDO90" s="48"/>
      <c r="NDP90" s="48"/>
      <c r="NDQ90" s="48"/>
      <c r="NDR90" s="48"/>
      <c r="NDS90" s="48"/>
      <c r="NDT90" s="48"/>
      <c r="NDU90" s="48"/>
      <c r="NDV90" s="48"/>
      <c r="NDW90" s="48"/>
      <c r="NDX90" s="48"/>
      <c r="NDY90" s="48"/>
      <c r="NDZ90" s="48"/>
      <c r="NEA90" s="48"/>
      <c r="NEB90" s="48"/>
      <c r="NEC90" s="48"/>
      <c r="NED90" s="48"/>
      <c r="NEE90" s="48"/>
      <c r="NEF90" s="48"/>
      <c r="NEG90" s="48"/>
      <c r="NEH90" s="48"/>
      <c r="NEI90" s="48"/>
      <c r="NEJ90" s="48"/>
      <c r="NEK90" s="48"/>
      <c r="NEL90" s="48"/>
      <c r="NEM90" s="48"/>
      <c r="NEN90" s="48"/>
      <c r="NEO90" s="48"/>
      <c r="NEP90" s="48"/>
      <c r="NEQ90" s="48"/>
      <c r="NER90" s="48"/>
      <c r="NES90" s="48"/>
      <c r="NET90" s="48"/>
      <c r="NEU90" s="48"/>
      <c r="NEV90" s="48"/>
      <c r="NEW90" s="48"/>
      <c r="NEX90" s="48"/>
      <c r="NEY90" s="48"/>
      <c r="NEZ90" s="48"/>
      <c r="NFA90" s="48"/>
      <c r="NFB90" s="48"/>
      <c r="NFC90" s="48"/>
      <c r="NFD90" s="48"/>
      <c r="NFE90" s="48"/>
      <c r="NFF90" s="48"/>
      <c r="NFG90" s="48"/>
      <c r="NFH90" s="48"/>
      <c r="NFI90" s="48"/>
      <c r="NFJ90" s="48"/>
      <c r="NFK90" s="48"/>
      <c r="NFL90" s="48"/>
      <c r="NFM90" s="48"/>
      <c r="NFN90" s="48"/>
      <c r="NFO90" s="48"/>
      <c r="NFP90" s="48"/>
      <c r="NFQ90" s="48"/>
      <c r="NFR90" s="48"/>
      <c r="NFS90" s="48"/>
      <c r="NFT90" s="48"/>
      <c r="NFU90" s="48"/>
      <c r="NFV90" s="48"/>
      <c r="NFW90" s="48"/>
      <c r="NFX90" s="48"/>
      <c r="NFY90" s="48"/>
      <c r="NFZ90" s="48"/>
      <c r="NGA90" s="48"/>
      <c r="NGB90" s="48"/>
      <c r="NGC90" s="48"/>
      <c r="NGD90" s="48"/>
      <c r="NGE90" s="48"/>
      <c r="NGF90" s="48"/>
      <c r="NGG90" s="48"/>
      <c r="NGH90" s="48"/>
      <c r="NGI90" s="48"/>
      <c r="NGJ90" s="48"/>
      <c r="NGK90" s="48"/>
      <c r="NGL90" s="48"/>
      <c r="NGM90" s="48"/>
      <c r="NGN90" s="48"/>
      <c r="NGO90" s="48"/>
      <c r="NGP90" s="48"/>
      <c r="NGQ90" s="48"/>
      <c r="NGR90" s="48"/>
      <c r="NGS90" s="48"/>
      <c r="NGT90" s="48"/>
      <c r="NGU90" s="48"/>
      <c r="NGV90" s="48"/>
      <c r="NGW90" s="48"/>
      <c r="NGX90" s="48"/>
      <c r="NGY90" s="48"/>
      <c r="NGZ90" s="48"/>
      <c r="NHA90" s="48"/>
      <c r="NHB90" s="48"/>
      <c r="NHC90" s="48"/>
      <c r="NHD90" s="48"/>
      <c r="NHE90" s="48"/>
      <c r="NHF90" s="48"/>
      <c r="NHG90" s="48"/>
      <c r="NHH90" s="48"/>
      <c r="NHI90" s="48"/>
      <c r="NHJ90" s="48"/>
      <c r="NHK90" s="48"/>
      <c r="NHL90" s="48"/>
      <c r="NHM90" s="48"/>
      <c r="NHN90" s="48"/>
      <c r="NHO90" s="48"/>
      <c r="NHP90" s="48"/>
      <c r="NHQ90" s="48"/>
      <c r="NHR90" s="48"/>
      <c r="NHS90" s="48"/>
      <c r="NHT90" s="48"/>
      <c r="NHU90" s="48"/>
      <c r="NHV90" s="48"/>
      <c r="NHW90" s="48"/>
      <c r="NHX90" s="48"/>
      <c r="NHY90" s="48"/>
      <c r="NHZ90" s="48"/>
      <c r="NIA90" s="48"/>
      <c r="NIB90" s="48"/>
      <c r="NIC90" s="48"/>
      <c r="NID90" s="48"/>
      <c r="NIE90" s="48"/>
      <c r="NIF90" s="48"/>
      <c r="NIG90" s="48"/>
      <c r="NIH90" s="48"/>
      <c r="NII90" s="48"/>
      <c r="NIJ90" s="48"/>
      <c r="NIK90" s="48"/>
      <c r="NIL90" s="48"/>
      <c r="NIM90" s="48"/>
      <c r="NIN90" s="48"/>
      <c r="NIO90" s="48"/>
      <c r="NIP90" s="48"/>
      <c r="NIQ90" s="48"/>
      <c r="NIR90" s="48"/>
      <c r="NIS90" s="48"/>
      <c r="NIT90" s="48"/>
      <c r="NIU90" s="48"/>
      <c r="NIV90" s="48"/>
      <c r="NIW90" s="48"/>
      <c r="NIX90" s="48"/>
      <c r="NIY90" s="48"/>
      <c r="NIZ90" s="48"/>
      <c r="NJA90" s="48"/>
      <c r="NJB90" s="48"/>
      <c r="NJC90" s="48"/>
      <c r="NJD90" s="48"/>
      <c r="NJE90" s="48"/>
      <c r="NJF90" s="48"/>
      <c r="NJG90" s="48"/>
      <c r="NJH90" s="48"/>
      <c r="NJI90" s="48"/>
      <c r="NJJ90" s="48"/>
      <c r="NJK90" s="48"/>
      <c r="NJL90" s="48"/>
      <c r="NJM90" s="48"/>
      <c r="NJN90" s="48"/>
      <c r="NJO90" s="48"/>
      <c r="NJP90" s="48"/>
      <c r="NJQ90" s="48"/>
      <c r="NJR90" s="48"/>
      <c r="NJS90" s="48"/>
      <c r="NJT90" s="48"/>
      <c r="NJU90" s="48"/>
      <c r="NJV90" s="48"/>
      <c r="NJW90" s="48"/>
      <c r="NJX90" s="48"/>
      <c r="NJY90" s="48"/>
      <c r="NJZ90" s="48"/>
      <c r="NKA90" s="48"/>
      <c r="NKB90" s="48"/>
      <c r="NKC90" s="48"/>
      <c r="NKD90" s="48"/>
      <c r="NKE90" s="48"/>
      <c r="NKF90" s="48"/>
      <c r="NKG90" s="48"/>
      <c r="NKH90" s="48"/>
      <c r="NKI90" s="48"/>
      <c r="NKJ90" s="48"/>
      <c r="NKK90" s="48"/>
      <c r="NKL90" s="48"/>
      <c r="NKM90" s="48"/>
      <c r="NKN90" s="48"/>
      <c r="NKO90" s="48"/>
      <c r="NKP90" s="48"/>
      <c r="NKQ90" s="48"/>
      <c r="NKR90" s="48"/>
      <c r="NKS90" s="48"/>
      <c r="NKT90" s="48"/>
      <c r="NKU90" s="48"/>
      <c r="NKV90" s="48"/>
      <c r="NKW90" s="48"/>
      <c r="NKX90" s="48"/>
      <c r="NKY90" s="48"/>
      <c r="NKZ90" s="48"/>
      <c r="NLA90" s="48"/>
      <c r="NLB90" s="48"/>
      <c r="NLC90" s="48"/>
      <c r="NLD90" s="48"/>
      <c r="NLE90" s="48"/>
      <c r="NLF90" s="48"/>
      <c r="NLG90" s="48"/>
      <c r="NLH90" s="48"/>
      <c r="NLI90" s="48"/>
      <c r="NLJ90" s="48"/>
      <c r="NLK90" s="48"/>
      <c r="NLL90" s="48"/>
      <c r="NLM90" s="48"/>
      <c r="NLN90" s="48"/>
      <c r="NLO90" s="48"/>
      <c r="NLP90" s="48"/>
      <c r="NLQ90" s="48"/>
      <c r="NLR90" s="48"/>
      <c r="NLS90" s="48"/>
      <c r="NLT90" s="48"/>
      <c r="NLU90" s="48"/>
      <c r="NLV90" s="48"/>
      <c r="NLW90" s="48"/>
      <c r="NLX90" s="48"/>
      <c r="NLY90" s="48"/>
      <c r="NLZ90" s="48"/>
      <c r="NMA90" s="48"/>
      <c r="NMB90" s="48"/>
      <c r="NMC90" s="48"/>
      <c r="NMD90" s="48"/>
      <c r="NME90" s="48"/>
      <c r="NMF90" s="48"/>
      <c r="NMG90" s="48"/>
      <c r="NMH90" s="48"/>
      <c r="NMI90" s="48"/>
      <c r="NMJ90" s="48"/>
      <c r="NMK90" s="48"/>
      <c r="NML90" s="48"/>
      <c r="NMM90" s="48"/>
      <c r="NMN90" s="48"/>
      <c r="NMO90" s="48"/>
      <c r="NMP90" s="48"/>
      <c r="NMQ90" s="48"/>
      <c r="NMR90" s="48"/>
      <c r="NMS90" s="48"/>
      <c r="NMT90" s="48"/>
      <c r="NMU90" s="48"/>
      <c r="NMV90" s="48"/>
      <c r="NMW90" s="48"/>
      <c r="NMX90" s="48"/>
      <c r="NMY90" s="48"/>
      <c r="NMZ90" s="48"/>
      <c r="NNA90" s="48"/>
      <c r="NNB90" s="48"/>
      <c r="NNC90" s="48"/>
      <c r="NND90" s="48"/>
      <c r="NNE90" s="48"/>
      <c r="NNF90" s="48"/>
      <c r="NNG90" s="48"/>
      <c r="NNH90" s="48"/>
      <c r="NNI90" s="48"/>
      <c r="NNJ90" s="48"/>
      <c r="NNK90" s="48"/>
      <c r="NNL90" s="48"/>
      <c r="NNM90" s="48"/>
      <c r="NNN90" s="48"/>
      <c r="NNO90" s="48"/>
      <c r="NNP90" s="48"/>
      <c r="NNQ90" s="48"/>
      <c r="NNR90" s="48"/>
      <c r="NNS90" s="48"/>
      <c r="NNT90" s="48"/>
      <c r="NNU90" s="48"/>
      <c r="NNV90" s="48"/>
      <c r="NNW90" s="48"/>
      <c r="NNX90" s="48"/>
      <c r="NNY90" s="48"/>
      <c r="NNZ90" s="48"/>
      <c r="NOA90" s="48"/>
      <c r="NOB90" s="48"/>
      <c r="NOC90" s="48"/>
      <c r="NOD90" s="48"/>
      <c r="NOE90" s="48"/>
      <c r="NOF90" s="48"/>
      <c r="NOG90" s="48"/>
      <c r="NOH90" s="48"/>
      <c r="NOI90" s="48"/>
      <c r="NOJ90" s="48"/>
      <c r="NOK90" s="48"/>
      <c r="NOL90" s="48"/>
      <c r="NOM90" s="48"/>
      <c r="NON90" s="48"/>
      <c r="NOO90" s="48"/>
      <c r="NOP90" s="48"/>
      <c r="NOQ90" s="48"/>
      <c r="NOR90" s="48"/>
      <c r="NOS90" s="48"/>
      <c r="NOT90" s="48"/>
      <c r="NOU90" s="48"/>
      <c r="NOV90" s="48"/>
      <c r="NOW90" s="48"/>
      <c r="NOX90" s="48"/>
      <c r="NOY90" s="48"/>
      <c r="NOZ90" s="48"/>
      <c r="NPA90" s="48"/>
      <c r="NPB90" s="48"/>
      <c r="NPC90" s="48"/>
      <c r="NPD90" s="48"/>
      <c r="NPE90" s="48"/>
      <c r="NPF90" s="48"/>
      <c r="NPG90" s="48"/>
      <c r="NPH90" s="48"/>
      <c r="NPI90" s="48"/>
      <c r="NPJ90" s="48"/>
      <c r="NPK90" s="48"/>
      <c r="NPL90" s="48"/>
      <c r="NPM90" s="48"/>
      <c r="NPN90" s="48"/>
      <c r="NPO90" s="48"/>
      <c r="NPP90" s="48"/>
      <c r="NPQ90" s="48"/>
      <c r="NPR90" s="48"/>
      <c r="NPS90" s="48"/>
      <c r="NPT90" s="48"/>
      <c r="NPU90" s="48"/>
      <c r="NPV90" s="48"/>
      <c r="NPW90" s="48"/>
      <c r="NPX90" s="48"/>
      <c r="NPY90" s="48"/>
      <c r="NPZ90" s="48"/>
      <c r="NQA90" s="48"/>
      <c r="NQB90" s="48"/>
      <c r="NQC90" s="48"/>
      <c r="NQD90" s="48"/>
      <c r="NQE90" s="48"/>
      <c r="NQF90" s="48"/>
      <c r="NQG90" s="48"/>
      <c r="NQH90" s="48"/>
      <c r="NQI90" s="48"/>
      <c r="NQJ90" s="48"/>
      <c r="NQK90" s="48"/>
      <c r="NQL90" s="48"/>
      <c r="NQM90" s="48"/>
      <c r="NQN90" s="48"/>
      <c r="NQO90" s="48"/>
      <c r="NQP90" s="48"/>
      <c r="NQQ90" s="48"/>
      <c r="NQR90" s="48"/>
      <c r="NQS90" s="48"/>
      <c r="NQT90" s="48"/>
      <c r="NQU90" s="48"/>
      <c r="NQV90" s="48"/>
      <c r="NQW90" s="48"/>
      <c r="NQX90" s="48"/>
      <c r="NQY90" s="48"/>
      <c r="NQZ90" s="48"/>
      <c r="NRA90" s="48"/>
      <c r="NRB90" s="48"/>
      <c r="NRC90" s="48"/>
      <c r="NRD90" s="48"/>
      <c r="NRE90" s="48"/>
      <c r="NRF90" s="48"/>
      <c r="NRG90" s="48"/>
      <c r="NRH90" s="48"/>
      <c r="NRI90" s="48"/>
      <c r="NRJ90" s="48"/>
      <c r="NRK90" s="48"/>
      <c r="NRL90" s="48"/>
      <c r="NRM90" s="48"/>
      <c r="NRN90" s="48"/>
      <c r="NRO90" s="48"/>
      <c r="NRP90" s="48"/>
      <c r="NRQ90" s="48"/>
      <c r="NRR90" s="48"/>
      <c r="NRS90" s="48"/>
      <c r="NRT90" s="48"/>
      <c r="NRU90" s="48"/>
      <c r="NRV90" s="48"/>
      <c r="NRW90" s="48"/>
      <c r="NRX90" s="48"/>
      <c r="NRY90" s="48"/>
      <c r="NRZ90" s="48"/>
      <c r="NSA90" s="48"/>
      <c r="NSB90" s="48"/>
      <c r="NSC90" s="48"/>
      <c r="NSD90" s="48"/>
      <c r="NSE90" s="48"/>
      <c r="NSF90" s="48"/>
      <c r="NSG90" s="48"/>
      <c r="NSH90" s="48"/>
      <c r="NSI90" s="48"/>
      <c r="NSJ90" s="48"/>
      <c r="NSK90" s="48"/>
      <c r="NSL90" s="48"/>
      <c r="NSM90" s="48"/>
      <c r="NSN90" s="48"/>
      <c r="NSO90" s="48"/>
      <c r="NSP90" s="48"/>
      <c r="NSQ90" s="48"/>
      <c r="NSR90" s="48"/>
      <c r="NSS90" s="48"/>
      <c r="NST90" s="48"/>
      <c r="NSU90" s="48"/>
      <c r="NSV90" s="48"/>
      <c r="NSW90" s="48"/>
      <c r="NSX90" s="48"/>
      <c r="NSY90" s="48"/>
      <c r="NSZ90" s="48"/>
      <c r="NTA90" s="48"/>
      <c r="NTB90" s="48"/>
      <c r="NTC90" s="48"/>
      <c r="NTD90" s="48"/>
      <c r="NTE90" s="48"/>
      <c r="NTF90" s="48"/>
      <c r="NTG90" s="48"/>
      <c r="NTH90" s="48"/>
      <c r="NTI90" s="48"/>
      <c r="NTJ90" s="48"/>
      <c r="NTK90" s="48"/>
      <c r="NTL90" s="48"/>
      <c r="NTM90" s="48"/>
      <c r="NTN90" s="48"/>
      <c r="NTO90" s="48"/>
      <c r="NTP90" s="48"/>
      <c r="NTQ90" s="48"/>
      <c r="NTR90" s="48"/>
      <c r="NTS90" s="48"/>
      <c r="NTT90" s="48"/>
      <c r="NTU90" s="48"/>
      <c r="NTV90" s="48"/>
      <c r="NTW90" s="48"/>
      <c r="NTX90" s="48"/>
      <c r="NTY90" s="48"/>
      <c r="NTZ90" s="48"/>
      <c r="NUA90" s="48"/>
      <c r="NUB90" s="48"/>
      <c r="NUC90" s="48"/>
      <c r="NUD90" s="48"/>
      <c r="NUE90" s="48"/>
      <c r="NUF90" s="48"/>
      <c r="NUG90" s="48"/>
      <c r="NUH90" s="48"/>
      <c r="NUI90" s="48"/>
      <c r="NUJ90" s="48"/>
      <c r="NUK90" s="48"/>
      <c r="NUL90" s="48"/>
      <c r="NUM90" s="48"/>
      <c r="NUN90" s="48"/>
      <c r="NUO90" s="48"/>
      <c r="NUP90" s="48"/>
      <c r="NUQ90" s="48"/>
      <c r="NUR90" s="48"/>
      <c r="NUS90" s="48"/>
      <c r="NUT90" s="48"/>
      <c r="NUU90" s="48"/>
      <c r="NUV90" s="48"/>
      <c r="NUW90" s="48"/>
      <c r="NUX90" s="48"/>
      <c r="NUY90" s="48"/>
      <c r="NUZ90" s="48"/>
      <c r="NVA90" s="48"/>
      <c r="NVB90" s="48"/>
      <c r="NVC90" s="48"/>
      <c r="NVD90" s="48"/>
      <c r="NVE90" s="48"/>
      <c r="NVF90" s="48"/>
      <c r="NVG90" s="48"/>
      <c r="NVH90" s="48"/>
      <c r="NVI90" s="48"/>
      <c r="NVJ90" s="48"/>
      <c r="NVK90" s="48"/>
      <c r="NVL90" s="48"/>
      <c r="NVM90" s="48"/>
      <c r="NVN90" s="48"/>
      <c r="NVO90" s="48"/>
      <c r="NVP90" s="48"/>
      <c r="NVQ90" s="48"/>
      <c r="NVR90" s="48"/>
      <c r="NVS90" s="48"/>
      <c r="NVT90" s="48"/>
      <c r="NVU90" s="48"/>
      <c r="NVV90" s="48"/>
      <c r="NVW90" s="48"/>
      <c r="NVX90" s="48"/>
      <c r="NVY90" s="48"/>
      <c r="NVZ90" s="48"/>
      <c r="NWA90" s="48"/>
      <c r="NWB90" s="48"/>
      <c r="NWC90" s="48"/>
      <c r="NWD90" s="48"/>
      <c r="NWE90" s="48"/>
      <c r="NWF90" s="48"/>
      <c r="NWG90" s="48"/>
      <c r="NWH90" s="48"/>
      <c r="NWI90" s="48"/>
      <c r="NWJ90" s="48"/>
      <c r="NWK90" s="48"/>
      <c r="NWL90" s="48"/>
      <c r="NWM90" s="48"/>
      <c r="NWN90" s="48"/>
      <c r="NWO90" s="48"/>
      <c r="NWP90" s="48"/>
      <c r="NWQ90" s="48"/>
      <c r="NWR90" s="48"/>
      <c r="NWS90" s="48"/>
      <c r="NWT90" s="48"/>
      <c r="NWU90" s="48"/>
      <c r="NWV90" s="48"/>
      <c r="NWW90" s="48"/>
      <c r="NWX90" s="48"/>
      <c r="NWY90" s="48"/>
      <c r="NWZ90" s="48"/>
      <c r="NXA90" s="48"/>
      <c r="NXB90" s="48"/>
      <c r="NXC90" s="48"/>
      <c r="NXD90" s="48"/>
      <c r="NXE90" s="48"/>
      <c r="NXF90" s="48"/>
      <c r="NXG90" s="48"/>
      <c r="NXH90" s="48"/>
      <c r="NXI90" s="48"/>
      <c r="NXJ90" s="48"/>
      <c r="NXK90" s="48"/>
      <c r="NXL90" s="48"/>
      <c r="NXM90" s="48"/>
      <c r="NXN90" s="48"/>
      <c r="NXO90" s="48"/>
      <c r="NXP90" s="48"/>
      <c r="NXQ90" s="48"/>
      <c r="NXR90" s="48"/>
      <c r="NXS90" s="48"/>
      <c r="NXT90" s="48"/>
      <c r="NXU90" s="48"/>
      <c r="NXV90" s="48"/>
      <c r="NXW90" s="48"/>
      <c r="NXX90" s="48"/>
      <c r="NXY90" s="48"/>
      <c r="NXZ90" s="48"/>
      <c r="NYA90" s="48"/>
      <c r="NYB90" s="48"/>
      <c r="NYC90" s="48"/>
      <c r="NYD90" s="48"/>
      <c r="NYE90" s="48"/>
      <c r="NYF90" s="48"/>
      <c r="NYG90" s="48"/>
      <c r="NYH90" s="48"/>
      <c r="NYI90" s="48"/>
      <c r="NYJ90" s="48"/>
      <c r="NYK90" s="48"/>
      <c r="NYL90" s="48"/>
      <c r="NYM90" s="48"/>
      <c r="NYN90" s="48"/>
      <c r="NYO90" s="48"/>
      <c r="NYP90" s="48"/>
      <c r="NYQ90" s="48"/>
      <c r="NYR90" s="48"/>
      <c r="NYS90" s="48"/>
      <c r="NYT90" s="48"/>
      <c r="NYU90" s="48"/>
      <c r="NYV90" s="48"/>
      <c r="NYW90" s="48"/>
      <c r="NYX90" s="48"/>
      <c r="NYY90" s="48"/>
      <c r="NYZ90" s="48"/>
      <c r="NZA90" s="48"/>
      <c r="NZB90" s="48"/>
      <c r="NZC90" s="48"/>
      <c r="NZD90" s="48"/>
      <c r="NZE90" s="48"/>
      <c r="NZF90" s="48"/>
      <c r="NZG90" s="48"/>
      <c r="NZH90" s="48"/>
      <c r="NZI90" s="48"/>
      <c r="NZJ90" s="48"/>
      <c r="NZK90" s="48"/>
      <c r="NZL90" s="48"/>
      <c r="NZM90" s="48"/>
      <c r="NZN90" s="48"/>
      <c r="NZO90" s="48"/>
      <c r="NZP90" s="48"/>
      <c r="NZQ90" s="48"/>
      <c r="NZR90" s="48"/>
      <c r="NZS90" s="48"/>
      <c r="NZT90" s="48"/>
      <c r="NZU90" s="48"/>
      <c r="NZV90" s="48"/>
      <c r="NZW90" s="48"/>
      <c r="NZX90" s="48"/>
      <c r="NZY90" s="48"/>
      <c r="NZZ90" s="48"/>
      <c r="OAA90" s="48"/>
      <c r="OAB90" s="48"/>
      <c r="OAC90" s="48"/>
      <c r="OAD90" s="48"/>
      <c r="OAE90" s="48"/>
      <c r="OAF90" s="48"/>
      <c r="OAG90" s="48"/>
      <c r="OAH90" s="48"/>
      <c r="OAI90" s="48"/>
      <c r="OAJ90" s="48"/>
      <c r="OAK90" s="48"/>
      <c r="OAL90" s="48"/>
      <c r="OAM90" s="48"/>
      <c r="OAN90" s="48"/>
      <c r="OAO90" s="48"/>
      <c r="OAP90" s="48"/>
      <c r="OAQ90" s="48"/>
      <c r="OAR90" s="48"/>
      <c r="OAS90" s="48"/>
      <c r="OAT90" s="48"/>
      <c r="OAU90" s="48"/>
      <c r="OAV90" s="48"/>
      <c r="OAW90" s="48"/>
      <c r="OAX90" s="48"/>
      <c r="OAY90" s="48"/>
      <c r="OAZ90" s="48"/>
      <c r="OBA90" s="48"/>
      <c r="OBB90" s="48"/>
      <c r="OBC90" s="48"/>
      <c r="OBD90" s="48"/>
      <c r="OBE90" s="48"/>
      <c r="OBF90" s="48"/>
      <c r="OBG90" s="48"/>
      <c r="OBH90" s="48"/>
      <c r="OBI90" s="48"/>
      <c r="OBJ90" s="48"/>
      <c r="OBK90" s="48"/>
      <c r="OBL90" s="48"/>
      <c r="OBM90" s="48"/>
      <c r="OBN90" s="48"/>
      <c r="OBO90" s="48"/>
      <c r="OBP90" s="48"/>
      <c r="OBQ90" s="48"/>
      <c r="OBR90" s="48"/>
      <c r="OBS90" s="48"/>
      <c r="OBT90" s="48"/>
      <c r="OBU90" s="48"/>
      <c r="OBV90" s="48"/>
      <c r="OBW90" s="48"/>
      <c r="OBX90" s="48"/>
      <c r="OBY90" s="48"/>
      <c r="OBZ90" s="48"/>
      <c r="OCA90" s="48"/>
      <c r="OCB90" s="48"/>
      <c r="OCC90" s="48"/>
      <c r="OCD90" s="48"/>
      <c r="OCE90" s="48"/>
      <c r="OCF90" s="48"/>
      <c r="OCG90" s="48"/>
      <c r="OCH90" s="48"/>
      <c r="OCI90" s="48"/>
      <c r="OCJ90" s="48"/>
      <c r="OCK90" s="48"/>
      <c r="OCL90" s="48"/>
      <c r="OCM90" s="48"/>
      <c r="OCN90" s="48"/>
      <c r="OCO90" s="48"/>
      <c r="OCP90" s="48"/>
      <c r="OCQ90" s="48"/>
      <c r="OCR90" s="48"/>
      <c r="OCS90" s="48"/>
      <c r="OCT90" s="48"/>
      <c r="OCU90" s="48"/>
      <c r="OCV90" s="48"/>
      <c r="OCW90" s="48"/>
      <c r="OCX90" s="48"/>
      <c r="OCY90" s="48"/>
      <c r="OCZ90" s="48"/>
      <c r="ODA90" s="48"/>
      <c r="ODB90" s="48"/>
      <c r="ODC90" s="48"/>
      <c r="ODD90" s="48"/>
      <c r="ODE90" s="48"/>
      <c r="ODF90" s="48"/>
      <c r="ODG90" s="48"/>
      <c r="ODH90" s="48"/>
      <c r="ODI90" s="48"/>
      <c r="ODJ90" s="48"/>
      <c r="ODK90" s="48"/>
      <c r="ODL90" s="48"/>
      <c r="ODM90" s="48"/>
      <c r="ODN90" s="48"/>
      <c r="ODO90" s="48"/>
      <c r="ODP90" s="48"/>
      <c r="ODQ90" s="48"/>
      <c r="ODR90" s="48"/>
      <c r="ODS90" s="48"/>
      <c r="ODT90" s="48"/>
      <c r="ODU90" s="48"/>
      <c r="ODV90" s="48"/>
      <c r="ODW90" s="48"/>
      <c r="ODX90" s="48"/>
      <c r="ODY90" s="48"/>
      <c r="ODZ90" s="48"/>
      <c r="OEA90" s="48"/>
      <c r="OEB90" s="48"/>
      <c r="OEC90" s="48"/>
      <c r="OED90" s="48"/>
      <c r="OEE90" s="48"/>
      <c r="OEF90" s="48"/>
      <c r="OEG90" s="48"/>
      <c r="OEH90" s="48"/>
      <c r="OEI90" s="48"/>
      <c r="OEJ90" s="48"/>
      <c r="OEK90" s="48"/>
      <c r="OEL90" s="48"/>
      <c r="OEM90" s="48"/>
      <c r="OEN90" s="48"/>
      <c r="OEO90" s="48"/>
      <c r="OEP90" s="48"/>
      <c r="OEQ90" s="48"/>
      <c r="OER90" s="48"/>
      <c r="OES90" s="48"/>
      <c r="OET90" s="48"/>
      <c r="OEU90" s="48"/>
      <c r="OEV90" s="48"/>
      <c r="OEW90" s="48"/>
      <c r="OEX90" s="48"/>
      <c r="OEY90" s="48"/>
      <c r="OEZ90" s="48"/>
      <c r="OFA90" s="48"/>
      <c r="OFB90" s="48"/>
      <c r="OFC90" s="48"/>
      <c r="OFD90" s="48"/>
      <c r="OFE90" s="48"/>
      <c r="OFF90" s="48"/>
      <c r="OFG90" s="48"/>
      <c r="OFH90" s="48"/>
      <c r="OFI90" s="48"/>
      <c r="OFJ90" s="48"/>
      <c r="OFK90" s="48"/>
      <c r="OFL90" s="48"/>
      <c r="OFM90" s="48"/>
      <c r="OFN90" s="48"/>
      <c r="OFO90" s="48"/>
      <c r="OFP90" s="48"/>
      <c r="OFQ90" s="48"/>
      <c r="OFR90" s="48"/>
      <c r="OFS90" s="48"/>
      <c r="OFT90" s="48"/>
      <c r="OFU90" s="48"/>
      <c r="OFV90" s="48"/>
      <c r="OFW90" s="48"/>
      <c r="OFX90" s="48"/>
      <c r="OFY90" s="48"/>
      <c r="OFZ90" s="48"/>
      <c r="OGA90" s="48"/>
      <c r="OGB90" s="48"/>
      <c r="OGC90" s="48"/>
      <c r="OGD90" s="48"/>
      <c r="OGE90" s="48"/>
      <c r="OGF90" s="48"/>
      <c r="OGG90" s="48"/>
      <c r="OGH90" s="48"/>
      <c r="OGI90" s="48"/>
      <c r="OGJ90" s="48"/>
      <c r="OGK90" s="48"/>
      <c r="OGL90" s="48"/>
      <c r="OGM90" s="48"/>
      <c r="OGN90" s="48"/>
      <c r="OGO90" s="48"/>
      <c r="OGP90" s="48"/>
      <c r="OGQ90" s="48"/>
      <c r="OGR90" s="48"/>
      <c r="OGS90" s="48"/>
      <c r="OGT90" s="48"/>
      <c r="OGU90" s="48"/>
      <c r="OGV90" s="48"/>
      <c r="OGW90" s="48"/>
      <c r="OGX90" s="48"/>
      <c r="OGY90" s="48"/>
      <c r="OGZ90" s="48"/>
      <c r="OHA90" s="48"/>
      <c r="OHB90" s="48"/>
      <c r="OHC90" s="48"/>
      <c r="OHD90" s="48"/>
      <c r="OHE90" s="48"/>
      <c r="OHF90" s="48"/>
      <c r="OHG90" s="48"/>
      <c r="OHH90" s="48"/>
      <c r="OHI90" s="48"/>
      <c r="OHJ90" s="48"/>
      <c r="OHK90" s="48"/>
      <c r="OHL90" s="48"/>
      <c r="OHM90" s="48"/>
      <c r="OHN90" s="48"/>
      <c r="OHO90" s="48"/>
      <c r="OHP90" s="48"/>
      <c r="OHQ90" s="48"/>
      <c r="OHR90" s="48"/>
      <c r="OHS90" s="48"/>
      <c r="OHT90" s="48"/>
      <c r="OHU90" s="48"/>
      <c r="OHV90" s="48"/>
      <c r="OHW90" s="48"/>
      <c r="OHX90" s="48"/>
      <c r="OHY90" s="48"/>
      <c r="OHZ90" s="48"/>
      <c r="OIA90" s="48"/>
      <c r="OIB90" s="48"/>
      <c r="OIC90" s="48"/>
      <c r="OID90" s="48"/>
      <c r="OIE90" s="48"/>
      <c r="OIF90" s="48"/>
      <c r="OIG90" s="48"/>
      <c r="OIH90" s="48"/>
      <c r="OII90" s="48"/>
      <c r="OIJ90" s="48"/>
      <c r="OIK90" s="48"/>
      <c r="OIL90" s="48"/>
      <c r="OIM90" s="48"/>
      <c r="OIN90" s="48"/>
      <c r="OIO90" s="48"/>
      <c r="OIP90" s="48"/>
      <c r="OIQ90" s="48"/>
      <c r="OIR90" s="48"/>
      <c r="OIS90" s="48"/>
      <c r="OIT90" s="48"/>
      <c r="OIU90" s="48"/>
      <c r="OIV90" s="48"/>
      <c r="OIW90" s="48"/>
      <c r="OIX90" s="48"/>
      <c r="OIY90" s="48"/>
      <c r="OIZ90" s="48"/>
      <c r="OJA90" s="48"/>
      <c r="OJB90" s="48"/>
      <c r="OJC90" s="48"/>
      <c r="OJD90" s="48"/>
      <c r="OJE90" s="48"/>
      <c r="OJF90" s="48"/>
      <c r="OJG90" s="48"/>
      <c r="OJH90" s="48"/>
      <c r="OJI90" s="48"/>
      <c r="OJJ90" s="48"/>
      <c r="OJK90" s="48"/>
      <c r="OJL90" s="48"/>
      <c r="OJM90" s="48"/>
      <c r="OJN90" s="48"/>
      <c r="OJO90" s="48"/>
      <c r="OJP90" s="48"/>
      <c r="OJQ90" s="48"/>
      <c r="OJR90" s="48"/>
      <c r="OJS90" s="48"/>
      <c r="OJT90" s="48"/>
      <c r="OJU90" s="48"/>
      <c r="OJV90" s="48"/>
      <c r="OJW90" s="48"/>
      <c r="OJX90" s="48"/>
      <c r="OJY90" s="48"/>
      <c r="OJZ90" s="48"/>
      <c r="OKA90" s="48"/>
      <c r="OKB90" s="48"/>
      <c r="OKC90" s="48"/>
      <c r="OKD90" s="48"/>
      <c r="OKE90" s="48"/>
      <c r="OKF90" s="48"/>
      <c r="OKG90" s="48"/>
      <c r="OKH90" s="48"/>
      <c r="OKI90" s="48"/>
      <c r="OKJ90" s="48"/>
      <c r="OKK90" s="48"/>
      <c r="OKL90" s="48"/>
      <c r="OKM90" s="48"/>
      <c r="OKN90" s="48"/>
      <c r="OKO90" s="48"/>
      <c r="OKP90" s="48"/>
      <c r="OKQ90" s="48"/>
      <c r="OKR90" s="48"/>
      <c r="OKS90" s="48"/>
      <c r="OKT90" s="48"/>
      <c r="OKU90" s="48"/>
      <c r="OKV90" s="48"/>
      <c r="OKW90" s="48"/>
      <c r="OKX90" s="48"/>
      <c r="OKY90" s="48"/>
      <c r="OKZ90" s="48"/>
      <c r="OLA90" s="48"/>
      <c r="OLB90" s="48"/>
      <c r="OLC90" s="48"/>
      <c r="OLD90" s="48"/>
      <c r="OLE90" s="48"/>
      <c r="OLF90" s="48"/>
      <c r="OLG90" s="48"/>
      <c r="OLH90" s="48"/>
      <c r="OLI90" s="48"/>
      <c r="OLJ90" s="48"/>
      <c r="OLK90" s="48"/>
      <c r="OLL90" s="48"/>
      <c r="OLM90" s="48"/>
      <c r="OLN90" s="48"/>
      <c r="OLO90" s="48"/>
      <c r="OLP90" s="48"/>
      <c r="OLQ90" s="48"/>
      <c r="OLR90" s="48"/>
      <c r="OLS90" s="48"/>
      <c r="OLT90" s="48"/>
      <c r="OLU90" s="48"/>
      <c r="OLV90" s="48"/>
      <c r="OLW90" s="48"/>
      <c r="OLX90" s="48"/>
      <c r="OLY90" s="48"/>
      <c r="OLZ90" s="48"/>
      <c r="OMA90" s="48"/>
      <c r="OMB90" s="48"/>
      <c r="OMC90" s="48"/>
      <c r="OMD90" s="48"/>
      <c r="OME90" s="48"/>
      <c r="OMF90" s="48"/>
      <c r="OMG90" s="48"/>
      <c r="OMH90" s="48"/>
      <c r="OMI90" s="48"/>
      <c r="OMJ90" s="48"/>
      <c r="OMK90" s="48"/>
      <c r="OML90" s="48"/>
      <c r="OMM90" s="48"/>
      <c r="OMN90" s="48"/>
      <c r="OMO90" s="48"/>
      <c r="OMP90" s="48"/>
      <c r="OMQ90" s="48"/>
      <c r="OMR90" s="48"/>
      <c r="OMS90" s="48"/>
      <c r="OMT90" s="48"/>
      <c r="OMU90" s="48"/>
      <c r="OMV90" s="48"/>
      <c r="OMW90" s="48"/>
      <c r="OMX90" s="48"/>
      <c r="OMY90" s="48"/>
      <c r="OMZ90" s="48"/>
      <c r="ONA90" s="48"/>
      <c r="ONB90" s="48"/>
      <c r="ONC90" s="48"/>
      <c r="OND90" s="48"/>
      <c r="ONE90" s="48"/>
      <c r="ONF90" s="48"/>
      <c r="ONG90" s="48"/>
      <c r="ONH90" s="48"/>
      <c r="ONI90" s="48"/>
      <c r="ONJ90" s="48"/>
      <c r="ONK90" s="48"/>
      <c r="ONL90" s="48"/>
      <c r="ONM90" s="48"/>
      <c r="ONN90" s="48"/>
      <c r="ONO90" s="48"/>
      <c r="ONP90" s="48"/>
      <c r="ONQ90" s="48"/>
      <c r="ONR90" s="48"/>
      <c r="ONS90" s="48"/>
      <c r="ONT90" s="48"/>
      <c r="ONU90" s="48"/>
      <c r="ONV90" s="48"/>
      <c r="ONW90" s="48"/>
      <c r="ONX90" s="48"/>
      <c r="ONY90" s="48"/>
      <c r="ONZ90" s="48"/>
      <c r="OOA90" s="48"/>
      <c r="OOB90" s="48"/>
      <c r="OOC90" s="48"/>
      <c r="OOD90" s="48"/>
      <c r="OOE90" s="48"/>
      <c r="OOF90" s="48"/>
      <c r="OOG90" s="48"/>
      <c r="OOH90" s="48"/>
      <c r="OOI90" s="48"/>
      <c r="OOJ90" s="48"/>
      <c r="OOK90" s="48"/>
      <c r="OOL90" s="48"/>
      <c r="OOM90" s="48"/>
      <c r="OON90" s="48"/>
      <c r="OOO90" s="48"/>
      <c r="OOP90" s="48"/>
      <c r="OOQ90" s="48"/>
      <c r="OOR90" s="48"/>
      <c r="OOS90" s="48"/>
      <c r="OOT90" s="48"/>
      <c r="OOU90" s="48"/>
      <c r="OOV90" s="48"/>
      <c r="OOW90" s="48"/>
      <c r="OOX90" s="48"/>
      <c r="OOY90" s="48"/>
      <c r="OOZ90" s="48"/>
      <c r="OPA90" s="48"/>
      <c r="OPB90" s="48"/>
      <c r="OPC90" s="48"/>
      <c r="OPD90" s="48"/>
      <c r="OPE90" s="48"/>
      <c r="OPF90" s="48"/>
      <c r="OPG90" s="48"/>
      <c r="OPH90" s="48"/>
      <c r="OPI90" s="48"/>
      <c r="OPJ90" s="48"/>
      <c r="OPK90" s="48"/>
      <c r="OPL90" s="48"/>
      <c r="OPM90" s="48"/>
      <c r="OPN90" s="48"/>
      <c r="OPO90" s="48"/>
      <c r="OPP90" s="48"/>
      <c r="OPQ90" s="48"/>
      <c r="OPR90" s="48"/>
      <c r="OPS90" s="48"/>
      <c r="OPT90" s="48"/>
      <c r="OPU90" s="48"/>
      <c r="OPV90" s="48"/>
      <c r="OPW90" s="48"/>
      <c r="OPX90" s="48"/>
      <c r="OPY90" s="48"/>
      <c r="OPZ90" s="48"/>
      <c r="OQA90" s="48"/>
      <c r="OQB90" s="48"/>
      <c r="OQC90" s="48"/>
      <c r="OQD90" s="48"/>
      <c r="OQE90" s="48"/>
      <c r="OQF90" s="48"/>
      <c r="OQG90" s="48"/>
      <c r="OQH90" s="48"/>
      <c r="OQI90" s="48"/>
      <c r="OQJ90" s="48"/>
      <c r="OQK90" s="48"/>
      <c r="OQL90" s="48"/>
      <c r="OQM90" s="48"/>
      <c r="OQN90" s="48"/>
      <c r="OQO90" s="48"/>
      <c r="OQP90" s="48"/>
      <c r="OQQ90" s="48"/>
      <c r="OQR90" s="48"/>
      <c r="OQS90" s="48"/>
      <c r="OQT90" s="48"/>
      <c r="OQU90" s="48"/>
      <c r="OQV90" s="48"/>
      <c r="OQW90" s="48"/>
      <c r="OQX90" s="48"/>
      <c r="OQY90" s="48"/>
      <c r="OQZ90" s="48"/>
      <c r="ORA90" s="48"/>
      <c r="ORB90" s="48"/>
      <c r="ORC90" s="48"/>
      <c r="ORD90" s="48"/>
      <c r="ORE90" s="48"/>
      <c r="ORF90" s="48"/>
      <c r="ORG90" s="48"/>
      <c r="ORH90" s="48"/>
      <c r="ORI90" s="48"/>
      <c r="ORJ90" s="48"/>
      <c r="ORK90" s="48"/>
      <c r="ORL90" s="48"/>
      <c r="ORM90" s="48"/>
      <c r="ORN90" s="48"/>
      <c r="ORO90" s="48"/>
      <c r="ORP90" s="48"/>
      <c r="ORQ90" s="48"/>
      <c r="ORR90" s="48"/>
      <c r="ORS90" s="48"/>
      <c r="ORT90" s="48"/>
      <c r="ORU90" s="48"/>
      <c r="ORV90" s="48"/>
      <c r="ORW90" s="48"/>
      <c r="ORX90" s="48"/>
      <c r="ORY90" s="48"/>
      <c r="ORZ90" s="48"/>
      <c r="OSA90" s="48"/>
      <c r="OSB90" s="48"/>
      <c r="OSC90" s="48"/>
      <c r="OSD90" s="48"/>
      <c r="OSE90" s="48"/>
      <c r="OSF90" s="48"/>
      <c r="OSG90" s="48"/>
      <c r="OSH90" s="48"/>
      <c r="OSI90" s="48"/>
      <c r="OSJ90" s="48"/>
      <c r="OSK90" s="48"/>
      <c r="OSL90" s="48"/>
      <c r="OSM90" s="48"/>
      <c r="OSN90" s="48"/>
      <c r="OSO90" s="48"/>
      <c r="OSP90" s="48"/>
      <c r="OSQ90" s="48"/>
      <c r="OSR90" s="48"/>
      <c r="OSS90" s="48"/>
      <c r="OST90" s="48"/>
      <c r="OSU90" s="48"/>
      <c r="OSV90" s="48"/>
      <c r="OSW90" s="48"/>
      <c r="OSX90" s="48"/>
      <c r="OSY90" s="48"/>
      <c r="OSZ90" s="48"/>
      <c r="OTA90" s="48"/>
      <c r="OTB90" s="48"/>
      <c r="OTC90" s="48"/>
      <c r="OTD90" s="48"/>
      <c r="OTE90" s="48"/>
      <c r="OTF90" s="48"/>
      <c r="OTG90" s="48"/>
      <c r="OTH90" s="48"/>
      <c r="OTI90" s="48"/>
      <c r="OTJ90" s="48"/>
      <c r="OTK90" s="48"/>
      <c r="OTL90" s="48"/>
      <c r="OTM90" s="48"/>
      <c r="OTN90" s="48"/>
      <c r="OTO90" s="48"/>
      <c r="OTP90" s="48"/>
      <c r="OTQ90" s="48"/>
      <c r="OTR90" s="48"/>
      <c r="OTS90" s="48"/>
      <c r="OTT90" s="48"/>
      <c r="OTU90" s="48"/>
      <c r="OTV90" s="48"/>
      <c r="OTW90" s="48"/>
      <c r="OTX90" s="48"/>
      <c r="OTY90" s="48"/>
      <c r="OTZ90" s="48"/>
      <c r="OUA90" s="48"/>
      <c r="OUB90" s="48"/>
      <c r="OUC90" s="48"/>
      <c r="OUD90" s="48"/>
      <c r="OUE90" s="48"/>
      <c r="OUF90" s="48"/>
      <c r="OUG90" s="48"/>
      <c r="OUH90" s="48"/>
      <c r="OUI90" s="48"/>
      <c r="OUJ90" s="48"/>
      <c r="OUK90" s="48"/>
      <c r="OUL90" s="48"/>
      <c r="OUM90" s="48"/>
      <c r="OUN90" s="48"/>
      <c r="OUO90" s="48"/>
      <c r="OUP90" s="48"/>
      <c r="OUQ90" s="48"/>
      <c r="OUR90" s="48"/>
      <c r="OUS90" s="48"/>
      <c r="OUT90" s="48"/>
      <c r="OUU90" s="48"/>
      <c r="OUV90" s="48"/>
      <c r="OUW90" s="48"/>
      <c r="OUX90" s="48"/>
      <c r="OUY90" s="48"/>
      <c r="OUZ90" s="48"/>
      <c r="OVA90" s="48"/>
      <c r="OVB90" s="48"/>
      <c r="OVC90" s="48"/>
      <c r="OVD90" s="48"/>
      <c r="OVE90" s="48"/>
      <c r="OVF90" s="48"/>
      <c r="OVG90" s="48"/>
      <c r="OVH90" s="48"/>
      <c r="OVI90" s="48"/>
      <c r="OVJ90" s="48"/>
      <c r="OVK90" s="48"/>
      <c r="OVL90" s="48"/>
      <c r="OVM90" s="48"/>
      <c r="OVN90" s="48"/>
      <c r="OVO90" s="48"/>
      <c r="OVP90" s="48"/>
      <c r="OVQ90" s="48"/>
      <c r="OVR90" s="48"/>
      <c r="OVS90" s="48"/>
      <c r="OVT90" s="48"/>
      <c r="OVU90" s="48"/>
      <c r="OVV90" s="48"/>
      <c r="OVW90" s="48"/>
      <c r="OVX90" s="48"/>
      <c r="OVY90" s="48"/>
      <c r="OVZ90" s="48"/>
      <c r="OWA90" s="48"/>
      <c r="OWB90" s="48"/>
      <c r="OWC90" s="48"/>
      <c r="OWD90" s="48"/>
      <c r="OWE90" s="48"/>
      <c r="OWF90" s="48"/>
      <c r="OWG90" s="48"/>
      <c r="OWH90" s="48"/>
      <c r="OWI90" s="48"/>
      <c r="OWJ90" s="48"/>
      <c r="OWK90" s="48"/>
      <c r="OWL90" s="48"/>
      <c r="OWM90" s="48"/>
      <c r="OWN90" s="48"/>
      <c r="OWO90" s="48"/>
      <c r="OWP90" s="48"/>
      <c r="OWQ90" s="48"/>
      <c r="OWR90" s="48"/>
      <c r="OWS90" s="48"/>
      <c r="OWT90" s="48"/>
      <c r="OWU90" s="48"/>
      <c r="OWV90" s="48"/>
      <c r="OWW90" s="48"/>
      <c r="OWX90" s="48"/>
      <c r="OWY90" s="48"/>
      <c r="OWZ90" s="48"/>
      <c r="OXA90" s="48"/>
      <c r="OXB90" s="48"/>
      <c r="OXC90" s="48"/>
      <c r="OXD90" s="48"/>
      <c r="OXE90" s="48"/>
      <c r="OXF90" s="48"/>
      <c r="OXG90" s="48"/>
      <c r="OXH90" s="48"/>
      <c r="OXI90" s="48"/>
      <c r="OXJ90" s="48"/>
      <c r="OXK90" s="48"/>
      <c r="OXL90" s="48"/>
      <c r="OXM90" s="48"/>
      <c r="OXN90" s="48"/>
      <c r="OXO90" s="48"/>
      <c r="OXP90" s="48"/>
      <c r="OXQ90" s="48"/>
      <c r="OXR90" s="48"/>
      <c r="OXS90" s="48"/>
      <c r="OXT90" s="48"/>
      <c r="OXU90" s="48"/>
      <c r="OXV90" s="48"/>
      <c r="OXW90" s="48"/>
      <c r="OXX90" s="48"/>
      <c r="OXY90" s="48"/>
      <c r="OXZ90" s="48"/>
      <c r="OYA90" s="48"/>
      <c r="OYB90" s="48"/>
      <c r="OYC90" s="48"/>
      <c r="OYD90" s="48"/>
      <c r="OYE90" s="48"/>
      <c r="OYF90" s="48"/>
      <c r="OYG90" s="48"/>
      <c r="OYH90" s="48"/>
      <c r="OYI90" s="48"/>
      <c r="OYJ90" s="48"/>
      <c r="OYK90" s="48"/>
      <c r="OYL90" s="48"/>
      <c r="OYM90" s="48"/>
      <c r="OYN90" s="48"/>
      <c r="OYO90" s="48"/>
      <c r="OYP90" s="48"/>
      <c r="OYQ90" s="48"/>
      <c r="OYR90" s="48"/>
      <c r="OYS90" s="48"/>
      <c r="OYT90" s="48"/>
      <c r="OYU90" s="48"/>
      <c r="OYV90" s="48"/>
      <c r="OYW90" s="48"/>
      <c r="OYX90" s="48"/>
      <c r="OYY90" s="48"/>
      <c r="OYZ90" s="48"/>
      <c r="OZA90" s="48"/>
      <c r="OZB90" s="48"/>
      <c r="OZC90" s="48"/>
      <c r="OZD90" s="48"/>
      <c r="OZE90" s="48"/>
      <c r="OZF90" s="48"/>
      <c r="OZG90" s="48"/>
      <c r="OZH90" s="48"/>
      <c r="OZI90" s="48"/>
      <c r="OZJ90" s="48"/>
      <c r="OZK90" s="48"/>
      <c r="OZL90" s="48"/>
      <c r="OZM90" s="48"/>
      <c r="OZN90" s="48"/>
      <c r="OZO90" s="48"/>
      <c r="OZP90" s="48"/>
      <c r="OZQ90" s="48"/>
      <c r="OZR90" s="48"/>
      <c r="OZS90" s="48"/>
      <c r="OZT90" s="48"/>
      <c r="OZU90" s="48"/>
      <c r="OZV90" s="48"/>
      <c r="OZW90" s="48"/>
      <c r="OZX90" s="48"/>
      <c r="OZY90" s="48"/>
      <c r="OZZ90" s="48"/>
      <c r="PAA90" s="48"/>
      <c r="PAB90" s="48"/>
      <c r="PAC90" s="48"/>
      <c r="PAD90" s="48"/>
      <c r="PAE90" s="48"/>
      <c r="PAF90" s="48"/>
      <c r="PAG90" s="48"/>
      <c r="PAH90" s="48"/>
      <c r="PAI90" s="48"/>
      <c r="PAJ90" s="48"/>
      <c r="PAK90" s="48"/>
      <c r="PAL90" s="48"/>
      <c r="PAM90" s="48"/>
      <c r="PAN90" s="48"/>
      <c r="PAO90" s="48"/>
      <c r="PAP90" s="48"/>
      <c r="PAQ90" s="48"/>
      <c r="PAR90" s="48"/>
      <c r="PAS90" s="48"/>
      <c r="PAT90" s="48"/>
      <c r="PAU90" s="48"/>
      <c r="PAV90" s="48"/>
      <c r="PAW90" s="48"/>
      <c r="PAX90" s="48"/>
      <c r="PAY90" s="48"/>
      <c r="PAZ90" s="48"/>
      <c r="PBA90" s="48"/>
      <c r="PBB90" s="48"/>
      <c r="PBC90" s="48"/>
      <c r="PBD90" s="48"/>
      <c r="PBE90" s="48"/>
      <c r="PBF90" s="48"/>
      <c r="PBG90" s="48"/>
      <c r="PBH90" s="48"/>
      <c r="PBI90" s="48"/>
      <c r="PBJ90" s="48"/>
      <c r="PBK90" s="48"/>
      <c r="PBL90" s="48"/>
      <c r="PBM90" s="48"/>
      <c r="PBN90" s="48"/>
      <c r="PBO90" s="48"/>
      <c r="PBP90" s="48"/>
      <c r="PBQ90" s="48"/>
      <c r="PBR90" s="48"/>
      <c r="PBS90" s="48"/>
      <c r="PBT90" s="48"/>
      <c r="PBU90" s="48"/>
      <c r="PBV90" s="48"/>
      <c r="PBW90" s="48"/>
      <c r="PBX90" s="48"/>
      <c r="PBY90" s="48"/>
      <c r="PBZ90" s="48"/>
      <c r="PCA90" s="48"/>
      <c r="PCB90" s="48"/>
      <c r="PCC90" s="48"/>
      <c r="PCD90" s="48"/>
      <c r="PCE90" s="48"/>
      <c r="PCF90" s="48"/>
      <c r="PCG90" s="48"/>
      <c r="PCH90" s="48"/>
      <c r="PCI90" s="48"/>
      <c r="PCJ90" s="48"/>
      <c r="PCK90" s="48"/>
      <c r="PCL90" s="48"/>
      <c r="PCM90" s="48"/>
      <c r="PCN90" s="48"/>
      <c r="PCO90" s="48"/>
      <c r="PCP90" s="48"/>
      <c r="PCQ90" s="48"/>
      <c r="PCR90" s="48"/>
      <c r="PCS90" s="48"/>
      <c r="PCT90" s="48"/>
      <c r="PCU90" s="48"/>
      <c r="PCV90" s="48"/>
      <c r="PCW90" s="48"/>
      <c r="PCX90" s="48"/>
      <c r="PCY90" s="48"/>
      <c r="PCZ90" s="48"/>
      <c r="PDA90" s="48"/>
      <c r="PDB90" s="48"/>
      <c r="PDC90" s="48"/>
      <c r="PDD90" s="48"/>
      <c r="PDE90" s="48"/>
      <c r="PDF90" s="48"/>
      <c r="PDG90" s="48"/>
      <c r="PDH90" s="48"/>
      <c r="PDI90" s="48"/>
      <c r="PDJ90" s="48"/>
      <c r="PDK90" s="48"/>
      <c r="PDL90" s="48"/>
      <c r="PDM90" s="48"/>
      <c r="PDN90" s="48"/>
      <c r="PDO90" s="48"/>
      <c r="PDP90" s="48"/>
      <c r="PDQ90" s="48"/>
      <c r="PDR90" s="48"/>
      <c r="PDS90" s="48"/>
      <c r="PDT90" s="48"/>
      <c r="PDU90" s="48"/>
      <c r="PDV90" s="48"/>
      <c r="PDW90" s="48"/>
      <c r="PDX90" s="48"/>
      <c r="PDY90" s="48"/>
      <c r="PDZ90" s="48"/>
      <c r="PEA90" s="48"/>
      <c r="PEB90" s="48"/>
      <c r="PEC90" s="48"/>
      <c r="PED90" s="48"/>
      <c r="PEE90" s="48"/>
      <c r="PEF90" s="48"/>
      <c r="PEG90" s="48"/>
      <c r="PEH90" s="48"/>
      <c r="PEI90" s="48"/>
      <c r="PEJ90" s="48"/>
      <c r="PEK90" s="48"/>
      <c r="PEL90" s="48"/>
      <c r="PEM90" s="48"/>
      <c r="PEN90" s="48"/>
      <c r="PEO90" s="48"/>
      <c r="PEP90" s="48"/>
      <c r="PEQ90" s="48"/>
      <c r="PER90" s="48"/>
      <c r="PES90" s="48"/>
      <c r="PET90" s="48"/>
      <c r="PEU90" s="48"/>
      <c r="PEV90" s="48"/>
      <c r="PEW90" s="48"/>
      <c r="PEX90" s="48"/>
      <c r="PEY90" s="48"/>
      <c r="PEZ90" s="48"/>
      <c r="PFA90" s="48"/>
      <c r="PFB90" s="48"/>
      <c r="PFC90" s="48"/>
      <c r="PFD90" s="48"/>
      <c r="PFE90" s="48"/>
      <c r="PFF90" s="48"/>
      <c r="PFG90" s="48"/>
      <c r="PFH90" s="48"/>
      <c r="PFI90" s="48"/>
      <c r="PFJ90" s="48"/>
      <c r="PFK90" s="48"/>
      <c r="PFL90" s="48"/>
      <c r="PFM90" s="48"/>
      <c r="PFN90" s="48"/>
      <c r="PFO90" s="48"/>
      <c r="PFP90" s="48"/>
      <c r="PFQ90" s="48"/>
      <c r="PFR90" s="48"/>
      <c r="PFS90" s="48"/>
      <c r="PFT90" s="48"/>
      <c r="PFU90" s="48"/>
      <c r="PFV90" s="48"/>
      <c r="PFW90" s="48"/>
      <c r="PFX90" s="48"/>
      <c r="PFY90" s="48"/>
      <c r="PFZ90" s="48"/>
      <c r="PGA90" s="48"/>
      <c r="PGB90" s="48"/>
      <c r="PGC90" s="48"/>
      <c r="PGD90" s="48"/>
      <c r="PGE90" s="48"/>
      <c r="PGF90" s="48"/>
      <c r="PGG90" s="48"/>
      <c r="PGH90" s="48"/>
      <c r="PGI90" s="48"/>
      <c r="PGJ90" s="48"/>
      <c r="PGK90" s="48"/>
      <c r="PGL90" s="48"/>
      <c r="PGM90" s="48"/>
      <c r="PGN90" s="48"/>
      <c r="PGO90" s="48"/>
      <c r="PGP90" s="48"/>
      <c r="PGQ90" s="48"/>
      <c r="PGR90" s="48"/>
      <c r="PGS90" s="48"/>
      <c r="PGT90" s="48"/>
      <c r="PGU90" s="48"/>
      <c r="PGV90" s="48"/>
      <c r="PGW90" s="48"/>
      <c r="PGX90" s="48"/>
      <c r="PGY90" s="48"/>
      <c r="PGZ90" s="48"/>
      <c r="PHA90" s="48"/>
      <c r="PHB90" s="48"/>
      <c r="PHC90" s="48"/>
      <c r="PHD90" s="48"/>
      <c r="PHE90" s="48"/>
      <c r="PHF90" s="48"/>
      <c r="PHG90" s="48"/>
      <c r="PHH90" s="48"/>
      <c r="PHI90" s="48"/>
      <c r="PHJ90" s="48"/>
      <c r="PHK90" s="48"/>
      <c r="PHL90" s="48"/>
      <c r="PHM90" s="48"/>
      <c r="PHN90" s="48"/>
      <c r="PHO90" s="48"/>
      <c r="PHP90" s="48"/>
      <c r="PHQ90" s="48"/>
      <c r="PHR90" s="48"/>
      <c r="PHS90" s="48"/>
      <c r="PHT90" s="48"/>
      <c r="PHU90" s="48"/>
      <c r="PHV90" s="48"/>
      <c r="PHW90" s="48"/>
      <c r="PHX90" s="48"/>
      <c r="PHY90" s="48"/>
      <c r="PHZ90" s="48"/>
      <c r="PIA90" s="48"/>
      <c r="PIB90" s="48"/>
      <c r="PIC90" s="48"/>
      <c r="PID90" s="48"/>
      <c r="PIE90" s="48"/>
      <c r="PIF90" s="48"/>
      <c r="PIG90" s="48"/>
      <c r="PIH90" s="48"/>
      <c r="PII90" s="48"/>
      <c r="PIJ90" s="48"/>
      <c r="PIK90" s="48"/>
      <c r="PIL90" s="48"/>
      <c r="PIM90" s="48"/>
      <c r="PIN90" s="48"/>
      <c r="PIO90" s="48"/>
      <c r="PIP90" s="48"/>
      <c r="PIQ90" s="48"/>
      <c r="PIR90" s="48"/>
      <c r="PIS90" s="48"/>
      <c r="PIT90" s="48"/>
      <c r="PIU90" s="48"/>
      <c r="PIV90" s="48"/>
      <c r="PIW90" s="48"/>
      <c r="PIX90" s="48"/>
      <c r="PIY90" s="48"/>
      <c r="PIZ90" s="48"/>
      <c r="PJA90" s="48"/>
      <c r="PJB90" s="48"/>
      <c r="PJC90" s="48"/>
      <c r="PJD90" s="48"/>
      <c r="PJE90" s="48"/>
      <c r="PJF90" s="48"/>
      <c r="PJG90" s="48"/>
      <c r="PJH90" s="48"/>
      <c r="PJI90" s="48"/>
      <c r="PJJ90" s="48"/>
      <c r="PJK90" s="48"/>
      <c r="PJL90" s="48"/>
      <c r="PJM90" s="48"/>
      <c r="PJN90" s="48"/>
      <c r="PJO90" s="48"/>
      <c r="PJP90" s="48"/>
      <c r="PJQ90" s="48"/>
      <c r="PJR90" s="48"/>
      <c r="PJS90" s="48"/>
      <c r="PJT90" s="48"/>
      <c r="PJU90" s="48"/>
      <c r="PJV90" s="48"/>
      <c r="PJW90" s="48"/>
      <c r="PJX90" s="48"/>
      <c r="PJY90" s="48"/>
      <c r="PJZ90" s="48"/>
      <c r="PKA90" s="48"/>
      <c r="PKB90" s="48"/>
      <c r="PKC90" s="48"/>
      <c r="PKD90" s="48"/>
      <c r="PKE90" s="48"/>
      <c r="PKF90" s="48"/>
      <c r="PKG90" s="48"/>
      <c r="PKH90" s="48"/>
      <c r="PKI90" s="48"/>
      <c r="PKJ90" s="48"/>
      <c r="PKK90" s="48"/>
      <c r="PKL90" s="48"/>
      <c r="PKM90" s="48"/>
      <c r="PKN90" s="48"/>
      <c r="PKO90" s="48"/>
      <c r="PKP90" s="48"/>
      <c r="PKQ90" s="48"/>
      <c r="PKR90" s="48"/>
      <c r="PKS90" s="48"/>
      <c r="PKT90" s="48"/>
      <c r="PKU90" s="48"/>
      <c r="PKV90" s="48"/>
      <c r="PKW90" s="48"/>
      <c r="PKX90" s="48"/>
      <c r="PKY90" s="48"/>
      <c r="PKZ90" s="48"/>
      <c r="PLA90" s="48"/>
      <c r="PLB90" s="48"/>
      <c r="PLC90" s="48"/>
      <c r="PLD90" s="48"/>
      <c r="PLE90" s="48"/>
      <c r="PLF90" s="48"/>
      <c r="PLG90" s="48"/>
      <c r="PLH90" s="48"/>
      <c r="PLI90" s="48"/>
      <c r="PLJ90" s="48"/>
      <c r="PLK90" s="48"/>
      <c r="PLL90" s="48"/>
      <c r="PLM90" s="48"/>
      <c r="PLN90" s="48"/>
      <c r="PLO90" s="48"/>
      <c r="PLP90" s="48"/>
      <c r="PLQ90" s="48"/>
      <c r="PLR90" s="48"/>
      <c r="PLS90" s="48"/>
      <c r="PLT90" s="48"/>
      <c r="PLU90" s="48"/>
      <c r="PLV90" s="48"/>
      <c r="PLW90" s="48"/>
      <c r="PLX90" s="48"/>
      <c r="PLY90" s="48"/>
      <c r="PLZ90" s="48"/>
      <c r="PMA90" s="48"/>
      <c r="PMB90" s="48"/>
      <c r="PMC90" s="48"/>
      <c r="PMD90" s="48"/>
      <c r="PME90" s="48"/>
      <c r="PMF90" s="48"/>
      <c r="PMG90" s="48"/>
      <c r="PMH90" s="48"/>
      <c r="PMI90" s="48"/>
      <c r="PMJ90" s="48"/>
      <c r="PMK90" s="48"/>
      <c r="PML90" s="48"/>
      <c r="PMM90" s="48"/>
      <c r="PMN90" s="48"/>
      <c r="PMO90" s="48"/>
      <c r="PMP90" s="48"/>
      <c r="PMQ90" s="48"/>
      <c r="PMR90" s="48"/>
      <c r="PMS90" s="48"/>
      <c r="PMT90" s="48"/>
      <c r="PMU90" s="48"/>
      <c r="PMV90" s="48"/>
      <c r="PMW90" s="48"/>
      <c r="PMX90" s="48"/>
      <c r="PMY90" s="48"/>
      <c r="PMZ90" s="48"/>
      <c r="PNA90" s="48"/>
      <c r="PNB90" s="48"/>
      <c r="PNC90" s="48"/>
      <c r="PND90" s="48"/>
      <c r="PNE90" s="48"/>
      <c r="PNF90" s="48"/>
      <c r="PNG90" s="48"/>
      <c r="PNH90" s="48"/>
      <c r="PNI90" s="48"/>
      <c r="PNJ90" s="48"/>
      <c r="PNK90" s="48"/>
      <c r="PNL90" s="48"/>
      <c r="PNM90" s="48"/>
      <c r="PNN90" s="48"/>
      <c r="PNO90" s="48"/>
      <c r="PNP90" s="48"/>
      <c r="PNQ90" s="48"/>
      <c r="PNR90" s="48"/>
      <c r="PNS90" s="48"/>
      <c r="PNT90" s="48"/>
      <c r="PNU90" s="48"/>
      <c r="PNV90" s="48"/>
      <c r="PNW90" s="48"/>
      <c r="PNX90" s="48"/>
      <c r="PNY90" s="48"/>
      <c r="PNZ90" s="48"/>
      <c r="POA90" s="48"/>
      <c r="POB90" s="48"/>
      <c r="POC90" s="48"/>
      <c r="POD90" s="48"/>
      <c r="POE90" s="48"/>
      <c r="POF90" s="48"/>
      <c r="POG90" s="48"/>
      <c r="POH90" s="48"/>
      <c r="POI90" s="48"/>
      <c r="POJ90" s="48"/>
      <c r="POK90" s="48"/>
      <c r="POL90" s="48"/>
      <c r="POM90" s="48"/>
      <c r="PON90" s="48"/>
      <c r="POO90" s="48"/>
      <c r="POP90" s="48"/>
      <c r="POQ90" s="48"/>
      <c r="POR90" s="48"/>
      <c r="POS90" s="48"/>
      <c r="POT90" s="48"/>
      <c r="POU90" s="48"/>
      <c r="POV90" s="48"/>
      <c r="POW90" s="48"/>
      <c r="POX90" s="48"/>
      <c r="POY90" s="48"/>
      <c r="POZ90" s="48"/>
      <c r="PPA90" s="48"/>
      <c r="PPB90" s="48"/>
      <c r="PPC90" s="48"/>
      <c r="PPD90" s="48"/>
      <c r="PPE90" s="48"/>
      <c r="PPF90" s="48"/>
      <c r="PPG90" s="48"/>
      <c r="PPH90" s="48"/>
      <c r="PPI90" s="48"/>
      <c r="PPJ90" s="48"/>
      <c r="PPK90" s="48"/>
      <c r="PPL90" s="48"/>
      <c r="PPM90" s="48"/>
      <c r="PPN90" s="48"/>
      <c r="PPO90" s="48"/>
      <c r="PPP90" s="48"/>
      <c r="PPQ90" s="48"/>
      <c r="PPR90" s="48"/>
      <c r="PPS90" s="48"/>
      <c r="PPT90" s="48"/>
      <c r="PPU90" s="48"/>
      <c r="PPV90" s="48"/>
      <c r="PPW90" s="48"/>
      <c r="PPX90" s="48"/>
      <c r="PPY90" s="48"/>
      <c r="PPZ90" s="48"/>
      <c r="PQA90" s="48"/>
      <c r="PQB90" s="48"/>
      <c r="PQC90" s="48"/>
      <c r="PQD90" s="48"/>
      <c r="PQE90" s="48"/>
      <c r="PQF90" s="48"/>
      <c r="PQG90" s="48"/>
      <c r="PQH90" s="48"/>
      <c r="PQI90" s="48"/>
      <c r="PQJ90" s="48"/>
      <c r="PQK90" s="48"/>
      <c r="PQL90" s="48"/>
      <c r="PQM90" s="48"/>
      <c r="PQN90" s="48"/>
      <c r="PQO90" s="48"/>
      <c r="PQP90" s="48"/>
      <c r="PQQ90" s="48"/>
      <c r="PQR90" s="48"/>
      <c r="PQS90" s="48"/>
      <c r="PQT90" s="48"/>
      <c r="PQU90" s="48"/>
      <c r="PQV90" s="48"/>
      <c r="PQW90" s="48"/>
      <c r="PQX90" s="48"/>
      <c r="PQY90" s="48"/>
      <c r="PQZ90" s="48"/>
      <c r="PRA90" s="48"/>
      <c r="PRB90" s="48"/>
      <c r="PRC90" s="48"/>
      <c r="PRD90" s="48"/>
      <c r="PRE90" s="48"/>
      <c r="PRF90" s="48"/>
      <c r="PRG90" s="48"/>
      <c r="PRH90" s="48"/>
      <c r="PRI90" s="48"/>
      <c r="PRJ90" s="48"/>
      <c r="PRK90" s="48"/>
      <c r="PRL90" s="48"/>
      <c r="PRM90" s="48"/>
      <c r="PRN90" s="48"/>
      <c r="PRO90" s="48"/>
      <c r="PRP90" s="48"/>
      <c r="PRQ90" s="48"/>
      <c r="PRR90" s="48"/>
      <c r="PRS90" s="48"/>
      <c r="PRT90" s="48"/>
      <c r="PRU90" s="48"/>
      <c r="PRV90" s="48"/>
      <c r="PRW90" s="48"/>
      <c r="PRX90" s="48"/>
      <c r="PRY90" s="48"/>
      <c r="PRZ90" s="48"/>
      <c r="PSA90" s="48"/>
      <c r="PSB90" s="48"/>
      <c r="PSC90" s="48"/>
      <c r="PSD90" s="48"/>
      <c r="PSE90" s="48"/>
      <c r="PSF90" s="48"/>
      <c r="PSG90" s="48"/>
      <c r="PSH90" s="48"/>
      <c r="PSI90" s="48"/>
      <c r="PSJ90" s="48"/>
      <c r="PSK90" s="48"/>
      <c r="PSL90" s="48"/>
      <c r="PSM90" s="48"/>
      <c r="PSN90" s="48"/>
      <c r="PSO90" s="48"/>
      <c r="PSP90" s="48"/>
      <c r="PSQ90" s="48"/>
      <c r="PSR90" s="48"/>
      <c r="PSS90" s="48"/>
      <c r="PST90" s="48"/>
      <c r="PSU90" s="48"/>
      <c r="PSV90" s="48"/>
      <c r="PSW90" s="48"/>
      <c r="PSX90" s="48"/>
      <c r="PSY90" s="48"/>
      <c r="PSZ90" s="48"/>
      <c r="PTA90" s="48"/>
      <c r="PTB90" s="48"/>
      <c r="PTC90" s="48"/>
      <c r="PTD90" s="48"/>
      <c r="PTE90" s="48"/>
      <c r="PTF90" s="48"/>
      <c r="PTG90" s="48"/>
      <c r="PTH90" s="48"/>
      <c r="PTI90" s="48"/>
      <c r="PTJ90" s="48"/>
      <c r="PTK90" s="48"/>
      <c r="PTL90" s="48"/>
      <c r="PTM90" s="48"/>
      <c r="PTN90" s="48"/>
      <c r="PTO90" s="48"/>
      <c r="PTP90" s="48"/>
      <c r="PTQ90" s="48"/>
      <c r="PTR90" s="48"/>
      <c r="PTS90" s="48"/>
      <c r="PTT90" s="48"/>
      <c r="PTU90" s="48"/>
      <c r="PTV90" s="48"/>
      <c r="PTW90" s="48"/>
      <c r="PTX90" s="48"/>
      <c r="PTY90" s="48"/>
      <c r="PTZ90" s="48"/>
      <c r="PUA90" s="48"/>
      <c r="PUB90" s="48"/>
      <c r="PUC90" s="48"/>
      <c r="PUD90" s="48"/>
      <c r="PUE90" s="48"/>
      <c r="PUF90" s="48"/>
      <c r="PUG90" s="48"/>
      <c r="PUH90" s="48"/>
      <c r="PUI90" s="48"/>
      <c r="PUJ90" s="48"/>
      <c r="PUK90" s="48"/>
      <c r="PUL90" s="48"/>
      <c r="PUM90" s="48"/>
      <c r="PUN90" s="48"/>
      <c r="PUO90" s="48"/>
      <c r="PUP90" s="48"/>
      <c r="PUQ90" s="48"/>
      <c r="PUR90" s="48"/>
      <c r="PUS90" s="48"/>
      <c r="PUT90" s="48"/>
      <c r="PUU90" s="48"/>
      <c r="PUV90" s="48"/>
      <c r="PUW90" s="48"/>
      <c r="PUX90" s="48"/>
      <c r="PUY90" s="48"/>
      <c r="PUZ90" s="48"/>
      <c r="PVA90" s="48"/>
      <c r="PVB90" s="48"/>
      <c r="PVC90" s="48"/>
      <c r="PVD90" s="48"/>
      <c r="PVE90" s="48"/>
      <c r="PVF90" s="48"/>
      <c r="PVG90" s="48"/>
      <c r="PVH90" s="48"/>
      <c r="PVI90" s="48"/>
      <c r="PVJ90" s="48"/>
      <c r="PVK90" s="48"/>
      <c r="PVL90" s="48"/>
      <c r="PVM90" s="48"/>
      <c r="PVN90" s="48"/>
      <c r="PVO90" s="48"/>
      <c r="PVP90" s="48"/>
      <c r="PVQ90" s="48"/>
      <c r="PVR90" s="48"/>
      <c r="PVS90" s="48"/>
      <c r="PVT90" s="48"/>
      <c r="PVU90" s="48"/>
      <c r="PVV90" s="48"/>
      <c r="PVW90" s="48"/>
      <c r="PVX90" s="48"/>
      <c r="PVY90" s="48"/>
      <c r="PVZ90" s="48"/>
      <c r="PWA90" s="48"/>
      <c r="PWB90" s="48"/>
      <c r="PWC90" s="48"/>
      <c r="PWD90" s="48"/>
      <c r="PWE90" s="48"/>
      <c r="PWF90" s="48"/>
      <c r="PWG90" s="48"/>
      <c r="PWH90" s="48"/>
      <c r="PWI90" s="48"/>
      <c r="PWJ90" s="48"/>
      <c r="PWK90" s="48"/>
      <c r="PWL90" s="48"/>
      <c r="PWM90" s="48"/>
      <c r="PWN90" s="48"/>
      <c r="PWO90" s="48"/>
      <c r="PWP90" s="48"/>
      <c r="PWQ90" s="48"/>
      <c r="PWR90" s="48"/>
      <c r="PWS90" s="48"/>
      <c r="PWT90" s="48"/>
      <c r="PWU90" s="48"/>
      <c r="PWV90" s="48"/>
      <c r="PWW90" s="48"/>
      <c r="PWX90" s="48"/>
      <c r="PWY90" s="48"/>
      <c r="PWZ90" s="48"/>
      <c r="PXA90" s="48"/>
      <c r="PXB90" s="48"/>
      <c r="PXC90" s="48"/>
      <c r="PXD90" s="48"/>
      <c r="PXE90" s="48"/>
      <c r="PXF90" s="48"/>
      <c r="PXG90" s="48"/>
      <c r="PXH90" s="48"/>
      <c r="PXI90" s="48"/>
      <c r="PXJ90" s="48"/>
      <c r="PXK90" s="48"/>
      <c r="PXL90" s="48"/>
      <c r="PXM90" s="48"/>
      <c r="PXN90" s="48"/>
      <c r="PXO90" s="48"/>
      <c r="PXP90" s="48"/>
      <c r="PXQ90" s="48"/>
      <c r="PXR90" s="48"/>
      <c r="PXS90" s="48"/>
      <c r="PXT90" s="48"/>
      <c r="PXU90" s="48"/>
      <c r="PXV90" s="48"/>
      <c r="PXW90" s="48"/>
      <c r="PXX90" s="48"/>
      <c r="PXY90" s="48"/>
      <c r="PXZ90" s="48"/>
      <c r="PYA90" s="48"/>
      <c r="PYB90" s="48"/>
      <c r="PYC90" s="48"/>
      <c r="PYD90" s="48"/>
      <c r="PYE90" s="48"/>
      <c r="PYF90" s="48"/>
      <c r="PYG90" s="48"/>
      <c r="PYH90" s="48"/>
      <c r="PYI90" s="48"/>
      <c r="PYJ90" s="48"/>
      <c r="PYK90" s="48"/>
      <c r="PYL90" s="48"/>
      <c r="PYM90" s="48"/>
      <c r="PYN90" s="48"/>
      <c r="PYO90" s="48"/>
      <c r="PYP90" s="48"/>
      <c r="PYQ90" s="48"/>
      <c r="PYR90" s="48"/>
      <c r="PYS90" s="48"/>
      <c r="PYT90" s="48"/>
      <c r="PYU90" s="48"/>
      <c r="PYV90" s="48"/>
      <c r="PYW90" s="48"/>
      <c r="PYX90" s="48"/>
      <c r="PYY90" s="48"/>
      <c r="PYZ90" s="48"/>
      <c r="PZA90" s="48"/>
      <c r="PZB90" s="48"/>
      <c r="PZC90" s="48"/>
      <c r="PZD90" s="48"/>
      <c r="PZE90" s="48"/>
      <c r="PZF90" s="48"/>
      <c r="PZG90" s="48"/>
      <c r="PZH90" s="48"/>
      <c r="PZI90" s="48"/>
      <c r="PZJ90" s="48"/>
      <c r="PZK90" s="48"/>
      <c r="PZL90" s="48"/>
      <c r="PZM90" s="48"/>
      <c r="PZN90" s="48"/>
      <c r="PZO90" s="48"/>
      <c r="PZP90" s="48"/>
      <c r="PZQ90" s="48"/>
      <c r="PZR90" s="48"/>
      <c r="PZS90" s="48"/>
      <c r="PZT90" s="48"/>
      <c r="PZU90" s="48"/>
      <c r="PZV90" s="48"/>
      <c r="PZW90" s="48"/>
      <c r="PZX90" s="48"/>
      <c r="PZY90" s="48"/>
      <c r="PZZ90" s="48"/>
      <c r="QAA90" s="48"/>
      <c r="QAB90" s="48"/>
      <c r="QAC90" s="48"/>
      <c r="QAD90" s="48"/>
      <c r="QAE90" s="48"/>
      <c r="QAF90" s="48"/>
      <c r="QAG90" s="48"/>
      <c r="QAH90" s="48"/>
      <c r="QAI90" s="48"/>
      <c r="QAJ90" s="48"/>
      <c r="QAK90" s="48"/>
      <c r="QAL90" s="48"/>
      <c r="QAM90" s="48"/>
      <c r="QAN90" s="48"/>
      <c r="QAO90" s="48"/>
      <c r="QAP90" s="48"/>
      <c r="QAQ90" s="48"/>
      <c r="QAR90" s="48"/>
      <c r="QAS90" s="48"/>
      <c r="QAT90" s="48"/>
      <c r="QAU90" s="48"/>
      <c r="QAV90" s="48"/>
      <c r="QAW90" s="48"/>
      <c r="QAX90" s="48"/>
      <c r="QAY90" s="48"/>
      <c r="QAZ90" s="48"/>
      <c r="QBA90" s="48"/>
      <c r="QBB90" s="48"/>
      <c r="QBC90" s="48"/>
      <c r="QBD90" s="48"/>
      <c r="QBE90" s="48"/>
      <c r="QBF90" s="48"/>
      <c r="QBG90" s="48"/>
      <c r="QBH90" s="48"/>
      <c r="QBI90" s="48"/>
      <c r="QBJ90" s="48"/>
      <c r="QBK90" s="48"/>
      <c r="QBL90" s="48"/>
      <c r="QBM90" s="48"/>
      <c r="QBN90" s="48"/>
      <c r="QBO90" s="48"/>
      <c r="QBP90" s="48"/>
      <c r="QBQ90" s="48"/>
      <c r="QBR90" s="48"/>
      <c r="QBS90" s="48"/>
      <c r="QBT90" s="48"/>
      <c r="QBU90" s="48"/>
      <c r="QBV90" s="48"/>
      <c r="QBW90" s="48"/>
      <c r="QBX90" s="48"/>
      <c r="QBY90" s="48"/>
      <c r="QBZ90" s="48"/>
      <c r="QCA90" s="48"/>
      <c r="QCB90" s="48"/>
      <c r="QCC90" s="48"/>
      <c r="QCD90" s="48"/>
      <c r="QCE90" s="48"/>
      <c r="QCF90" s="48"/>
      <c r="QCG90" s="48"/>
      <c r="QCH90" s="48"/>
      <c r="QCI90" s="48"/>
      <c r="QCJ90" s="48"/>
      <c r="QCK90" s="48"/>
      <c r="QCL90" s="48"/>
      <c r="QCM90" s="48"/>
      <c r="QCN90" s="48"/>
      <c r="QCO90" s="48"/>
      <c r="QCP90" s="48"/>
      <c r="QCQ90" s="48"/>
      <c r="QCR90" s="48"/>
      <c r="QCS90" s="48"/>
      <c r="QCT90" s="48"/>
      <c r="QCU90" s="48"/>
      <c r="QCV90" s="48"/>
      <c r="QCW90" s="48"/>
      <c r="QCX90" s="48"/>
      <c r="QCY90" s="48"/>
      <c r="QCZ90" s="48"/>
      <c r="QDA90" s="48"/>
      <c r="QDB90" s="48"/>
      <c r="QDC90" s="48"/>
      <c r="QDD90" s="48"/>
      <c r="QDE90" s="48"/>
      <c r="QDF90" s="48"/>
      <c r="QDG90" s="48"/>
      <c r="QDH90" s="48"/>
      <c r="QDI90" s="48"/>
      <c r="QDJ90" s="48"/>
      <c r="QDK90" s="48"/>
      <c r="QDL90" s="48"/>
      <c r="QDM90" s="48"/>
      <c r="QDN90" s="48"/>
      <c r="QDO90" s="48"/>
      <c r="QDP90" s="48"/>
      <c r="QDQ90" s="48"/>
      <c r="QDR90" s="48"/>
      <c r="QDS90" s="48"/>
      <c r="QDT90" s="48"/>
      <c r="QDU90" s="48"/>
      <c r="QDV90" s="48"/>
      <c r="QDW90" s="48"/>
      <c r="QDX90" s="48"/>
      <c r="QDY90" s="48"/>
      <c r="QDZ90" s="48"/>
      <c r="QEA90" s="48"/>
      <c r="QEB90" s="48"/>
      <c r="QEC90" s="48"/>
      <c r="QED90" s="48"/>
      <c r="QEE90" s="48"/>
      <c r="QEF90" s="48"/>
      <c r="QEG90" s="48"/>
      <c r="QEH90" s="48"/>
      <c r="QEI90" s="48"/>
      <c r="QEJ90" s="48"/>
      <c r="QEK90" s="48"/>
      <c r="QEL90" s="48"/>
      <c r="QEM90" s="48"/>
      <c r="QEN90" s="48"/>
      <c r="QEO90" s="48"/>
      <c r="QEP90" s="48"/>
      <c r="QEQ90" s="48"/>
      <c r="QER90" s="48"/>
      <c r="QES90" s="48"/>
      <c r="QET90" s="48"/>
      <c r="QEU90" s="48"/>
      <c r="QEV90" s="48"/>
      <c r="QEW90" s="48"/>
      <c r="QEX90" s="48"/>
      <c r="QEY90" s="48"/>
      <c r="QEZ90" s="48"/>
      <c r="QFA90" s="48"/>
      <c r="QFB90" s="48"/>
      <c r="QFC90" s="48"/>
      <c r="QFD90" s="48"/>
      <c r="QFE90" s="48"/>
      <c r="QFF90" s="48"/>
      <c r="QFG90" s="48"/>
      <c r="QFH90" s="48"/>
      <c r="QFI90" s="48"/>
      <c r="QFJ90" s="48"/>
      <c r="QFK90" s="48"/>
      <c r="QFL90" s="48"/>
      <c r="QFM90" s="48"/>
      <c r="QFN90" s="48"/>
      <c r="QFO90" s="48"/>
      <c r="QFP90" s="48"/>
      <c r="QFQ90" s="48"/>
      <c r="QFR90" s="48"/>
      <c r="QFS90" s="48"/>
      <c r="QFT90" s="48"/>
      <c r="QFU90" s="48"/>
      <c r="QFV90" s="48"/>
      <c r="QFW90" s="48"/>
      <c r="QFX90" s="48"/>
      <c r="QFY90" s="48"/>
      <c r="QFZ90" s="48"/>
      <c r="QGA90" s="48"/>
      <c r="QGB90" s="48"/>
      <c r="QGC90" s="48"/>
      <c r="QGD90" s="48"/>
      <c r="QGE90" s="48"/>
      <c r="QGF90" s="48"/>
      <c r="QGG90" s="48"/>
      <c r="QGH90" s="48"/>
      <c r="QGI90" s="48"/>
      <c r="QGJ90" s="48"/>
      <c r="QGK90" s="48"/>
      <c r="QGL90" s="48"/>
      <c r="QGM90" s="48"/>
      <c r="QGN90" s="48"/>
      <c r="QGO90" s="48"/>
      <c r="QGP90" s="48"/>
      <c r="QGQ90" s="48"/>
      <c r="QGR90" s="48"/>
      <c r="QGS90" s="48"/>
      <c r="QGT90" s="48"/>
      <c r="QGU90" s="48"/>
      <c r="QGV90" s="48"/>
      <c r="QGW90" s="48"/>
      <c r="QGX90" s="48"/>
      <c r="QGY90" s="48"/>
      <c r="QGZ90" s="48"/>
      <c r="QHA90" s="48"/>
      <c r="QHB90" s="48"/>
      <c r="QHC90" s="48"/>
      <c r="QHD90" s="48"/>
      <c r="QHE90" s="48"/>
      <c r="QHF90" s="48"/>
      <c r="QHG90" s="48"/>
      <c r="QHH90" s="48"/>
      <c r="QHI90" s="48"/>
      <c r="QHJ90" s="48"/>
      <c r="QHK90" s="48"/>
      <c r="QHL90" s="48"/>
      <c r="QHM90" s="48"/>
      <c r="QHN90" s="48"/>
      <c r="QHO90" s="48"/>
      <c r="QHP90" s="48"/>
      <c r="QHQ90" s="48"/>
      <c r="QHR90" s="48"/>
      <c r="QHS90" s="48"/>
      <c r="QHT90" s="48"/>
      <c r="QHU90" s="48"/>
      <c r="QHV90" s="48"/>
      <c r="QHW90" s="48"/>
      <c r="QHX90" s="48"/>
      <c r="QHY90" s="48"/>
      <c r="QHZ90" s="48"/>
      <c r="QIA90" s="48"/>
      <c r="QIB90" s="48"/>
      <c r="QIC90" s="48"/>
      <c r="QID90" s="48"/>
      <c r="QIE90" s="48"/>
      <c r="QIF90" s="48"/>
      <c r="QIG90" s="48"/>
      <c r="QIH90" s="48"/>
      <c r="QII90" s="48"/>
      <c r="QIJ90" s="48"/>
      <c r="QIK90" s="48"/>
      <c r="QIL90" s="48"/>
      <c r="QIM90" s="48"/>
      <c r="QIN90" s="48"/>
      <c r="QIO90" s="48"/>
      <c r="QIP90" s="48"/>
      <c r="QIQ90" s="48"/>
      <c r="QIR90" s="48"/>
      <c r="QIS90" s="48"/>
      <c r="QIT90" s="48"/>
      <c r="QIU90" s="48"/>
      <c r="QIV90" s="48"/>
      <c r="QIW90" s="48"/>
      <c r="QIX90" s="48"/>
      <c r="QIY90" s="48"/>
      <c r="QIZ90" s="48"/>
      <c r="QJA90" s="48"/>
      <c r="QJB90" s="48"/>
      <c r="QJC90" s="48"/>
      <c r="QJD90" s="48"/>
      <c r="QJE90" s="48"/>
      <c r="QJF90" s="48"/>
      <c r="QJG90" s="48"/>
      <c r="QJH90" s="48"/>
      <c r="QJI90" s="48"/>
      <c r="QJJ90" s="48"/>
      <c r="QJK90" s="48"/>
      <c r="QJL90" s="48"/>
      <c r="QJM90" s="48"/>
      <c r="QJN90" s="48"/>
      <c r="QJO90" s="48"/>
      <c r="QJP90" s="48"/>
      <c r="QJQ90" s="48"/>
      <c r="QJR90" s="48"/>
      <c r="QJS90" s="48"/>
      <c r="QJT90" s="48"/>
      <c r="QJU90" s="48"/>
      <c r="QJV90" s="48"/>
      <c r="QJW90" s="48"/>
      <c r="QJX90" s="48"/>
      <c r="QJY90" s="48"/>
      <c r="QJZ90" s="48"/>
      <c r="QKA90" s="48"/>
      <c r="QKB90" s="48"/>
      <c r="QKC90" s="48"/>
      <c r="QKD90" s="48"/>
      <c r="QKE90" s="48"/>
      <c r="QKF90" s="48"/>
      <c r="QKG90" s="48"/>
      <c r="QKH90" s="48"/>
      <c r="QKI90" s="48"/>
      <c r="QKJ90" s="48"/>
      <c r="QKK90" s="48"/>
      <c r="QKL90" s="48"/>
      <c r="QKM90" s="48"/>
      <c r="QKN90" s="48"/>
      <c r="QKO90" s="48"/>
      <c r="QKP90" s="48"/>
      <c r="QKQ90" s="48"/>
      <c r="QKR90" s="48"/>
      <c r="QKS90" s="48"/>
      <c r="QKT90" s="48"/>
      <c r="QKU90" s="48"/>
      <c r="QKV90" s="48"/>
      <c r="QKW90" s="48"/>
      <c r="QKX90" s="48"/>
      <c r="QKY90" s="48"/>
      <c r="QKZ90" s="48"/>
      <c r="QLA90" s="48"/>
      <c r="QLB90" s="48"/>
      <c r="QLC90" s="48"/>
      <c r="QLD90" s="48"/>
      <c r="QLE90" s="48"/>
      <c r="QLF90" s="48"/>
      <c r="QLG90" s="48"/>
      <c r="QLH90" s="48"/>
      <c r="QLI90" s="48"/>
      <c r="QLJ90" s="48"/>
      <c r="QLK90" s="48"/>
      <c r="QLL90" s="48"/>
      <c r="QLM90" s="48"/>
      <c r="QLN90" s="48"/>
      <c r="QLO90" s="48"/>
      <c r="QLP90" s="48"/>
      <c r="QLQ90" s="48"/>
      <c r="QLR90" s="48"/>
      <c r="QLS90" s="48"/>
      <c r="QLT90" s="48"/>
      <c r="QLU90" s="48"/>
      <c r="QLV90" s="48"/>
      <c r="QLW90" s="48"/>
      <c r="QLX90" s="48"/>
      <c r="QLY90" s="48"/>
      <c r="QLZ90" s="48"/>
      <c r="QMA90" s="48"/>
      <c r="QMB90" s="48"/>
      <c r="QMC90" s="48"/>
      <c r="QMD90" s="48"/>
      <c r="QME90" s="48"/>
      <c r="QMF90" s="48"/>
      <c r="QMG90" s="48"/>
      <c r="QMH90" s="48"/>
      <c r="QMI90" s="48"/>
      <c r="QMJ90" s="48"/>
      <c r="QMK90" s="48"/>
      <c r="QML90" s="48"/>
      <c r="QMM90" s="48"/>
      <c r="QMN90" s="48"/>
      <c r="QMO90" s="48"/>
      <c r="QMP90" s="48"/>
      <c r="QMQ90" s="48"/>
      <c r="QMR90" s="48"/>
      <c r="QMS90" s="48"/>
      <c r="QMT90" s="48"/>
      <c r="QMU90" s="48"/>
      <c r="QMV90" s="48"/>
      <c r="QMW90" s="48"/>
      <c r="QMX90" s="48"/>
      <c r="QMY90" s="48"/>
      <c r="QMZ90" s="48"/>
      <c r="QNA90" s="48"/>
      <c r="QNB90" s="48"/>
      <c r="QNC90" s="48"/>
      <c r="QND90" s="48"/>
      <c r="QNE90" s="48"/>
      <c r="QNF90" s="48"/>
      <c r="QNG90" s="48"/>
      <c r="QNH90" s="48"/>
      <c r="QNI90" s="48"/>
      <c r="QNJ90" s="48"/>
      <c r="QNK90" s="48"/>
      <c r="QNL90" s="48"/>
      <c r="QNM90" s="48"/>
      <c r="QNN90" s="48"/>
      <c r="QNO90" s="48"/>
      <c r="QNP90" s="48"/>
      <c r="QNQ90" s="48"/>
      <c r="QNR90" s="48"/>
      <c r="QNS90" s="48"/>
      <c r="QNT90" s="48"/>
      <c r="QNU90" s="48"/>
      <c r="QNV90" s="48"/>
      <c r="QNW90" s="48"/>
      <c r="QNX90" s="48"/>
      <c r="QNY90" s="48"/>
      <c r="QNZ90" s="48"/>
      <c r="QOA90" s="48"/>
      <c r="QOB90" s="48"/>
      <c r="QOC90" s="48"/>
      <c r="QOD90" s="48"/>
      <c r="QOE90" s="48"/>
      <c r="QOF90" s="48"/>
      <c r="QOG90" s="48"/>
      <c r="QOH90" s="48"/>
      <c r="QOI90" s="48"/>
      <c r="QOJ90" s="48"/>
      <c r="QOK90" s="48"/>
      <c r="QOL90" s="48"/>
      <c r="QOM90" s="48"/>
      <c r="QON90" s="48"/>
      <c r="QOO90" s="48"/>
      <c r="QOP90" s="48"/>
      <c r="QOQ90" s="48"/>
      <c r="QOR90" s="48"/>
      <c r="QOS90" s="48"/>
      <c r="QOT90" s="48"/>
      <c r="QOU90" s="48"/>
      <c r="QOV90" s="48"/>
      <c r="QOW90" s="48"/>
      <c r="QOX90" s="48"/>
      <c r="QOY90" s="48"/>
      <c r="QOZ90" s="48"/>
      <c r="QPA90" s="48"/>
      <c r="QPB90" s="48"/>
      <c r="QPC90" s="48"/>
      <c r="QPD90" s="48"/>
      <c r="QPE90" s="48"/>
      <c r="QPF90" s="48"/>
      <c r="QPG90" s="48"/>
      <c r="QPH90" s="48"/>
      <c r="QPI90" s="48"/>
      <c r="QPJ90" s="48"/>
      <c r="QPK90" s="48"/>
      <c r="QPL90" s="48"/>
      <c r="QPM90" s="48"/>
      <c r="QPN90" s="48"/>
      <c r="QPO90" s="48"/>
      <c r="QPP90" s="48"/>
      <c r="QPQ90" s="48"/>
      <c r="QPR90" s="48"/>
      <c r="QPS90" s="48"/>
      <c r="QPT90" s="48"/>
      <c r="QPU90" s="48"/>
      <c r="QPV90" s="48"/>
      <c r="QPW90" s="48"/>
      <c r="QPX90" s="48"/>
      <c r="QPY90" s="48"/>
      <c r="QPZ90" s="48"/>
      <c r="QQA90" s="48"/>
      <c r="QQB90" s="48"/>
      <c r="QQC90" s="48"/>
      <c r="QQD90" s="48"/>
      <c r="QQE90" s="48"/>
      <c r="QQF90" s="48"/>
      <c r="QQG90" s="48"/>
      <c r="QQH90" s="48"/>
      <c r="QQI90" s="48"/>
      <c r="QQJ90" s="48"/>
      <c r="QQK90" s="48"/>
      <c r="QQL90" s="48"/>
      <c r="QQM90" s="48"/>
      <c r="QQN90" s="48"/>
      <c r="QQO90" s="48"/>
      <c r="QQP90" s="48"/>
      <c r="QQQ90" s="48"/>
      <c r="QQR90" s="48"/>
      <c r="QQS90" s="48"/>
      <c r="QQT90" s="48"/>
      <c r="QQU90" s="48"/>
      <c r="QQV90" s="48"/>
      <c r="QQW90" s="48"/>
      <c r="QQX90" s="48"/>
      <c r="QQY90" s="48"/>
      <c r="QQZ90" s="48"/>
      <c r="QRA90" s="48"/>
      <c r="QRB90" s="48"/>
      <c r="QRC90" s="48"/>
      <c r="QRD90" s="48"/>
      <c r="QRE90" s="48"/>
      <c r="QRF90" s="48"/>
      <c r="QRG90" s="48"/>
      <c r="QRH90" s="48"/>
      <c r="QRI90" s="48"/>
      <c r="QRJ90" s="48"/>
      <c r="QRK90" s="48"/>
      <c r="QRL90" s="48"/>
      <c r="QRM90" s="48"/>
      <c r="QRN90" s="48"/>
      <c r="QRO90" s="48"/>
      <c r="QRP90" s="48"/>
      <c r="QRQ90" s="48"/>
      <c r="QRR90" s="48"/>
      <c r="QRS90" s="48"/>
      <c r="QRT90" s="48"/>
      <c r="QRU90" s="48"/>
      <c r="QRV90" s="48"/>
      <c r="QRW90" s="48"/>
      <c r="QRX90" s="48"/>
      <c r="QRY90" s="48"/>
      <c r="QRZ90" s="48"/>
      <c r="QSA90" s="48"/>
      <c r="QSB90" s="48"/>
      <c r="QSC90" s="48"/>
      <c r="QSD90" s="48"/>
      <c r="QSE90" s="48"/>
      <c r="QSF90" s="48"/>
      <c r="QSG90" s="48"/>
      <c r="QSH90" s="48"/>
      <c r="QSI90" s="48"/>
      <c r="QSJ90" s="48"/>
      <c r="QSK90" s="48"/>
      <c r="QSL90" s="48"/>
      <c r="QSM90" s="48"/>
      <c r="QSN90" s="48"/>
      <c r="QSO90" s="48"/>
      <c r="QSP90" s="48"/>
      <c r="QSQ90" s="48"/>
      <c r="QSR90" s="48"/>
      <c r="QSS90" s="48"/>
      <c r="QST90" s="48"/>
      <c r="QSU90" s="48"/>
      <c r="QSV90" s="48"/>
      <c r="QSW90" s="48"/>
      <c r="QSX90" s="48"/>
      <c r="QSY90" s="48"/>
      <c r="QSZ90" s="48"/>
      <c r="QTA90" s="48"/>
      <c r="QTB90" s="48"/>
      <c r="QTC90" s="48"/>
      <c r="QTD90" s="48"/>
      <c r="QTE90" s="48"/>
      <c r="QTF90" s="48"/>
      <c r="QTG90" s="48"/>
      <c r="QTH90" s="48"/>
      <c r="QTI90" s="48"/>
      <c r="QTJ90" s="48"/>
      <c r="QTK90" s="48"/>
      <c r="QTL90" s="48"/>
      <c r="QTM90" s="48"/>
      <c r="QTN90" s="48"/>
      <c r="QTO90" s="48"/>
      <c r="QTP90" s="48"/>
      <c r="QTQ90" s="48"/>
      <c r="QTR90" s="48"/>
      <c r="QTS90" s="48"/>
      <c r="QTT90" s="48"/>
      <c r="QTU90" s="48"/>
      <c r="QTV90" s="48"/>
      <c r="QTW90" s="48"/>
      <c r="QTX90" s="48"/>
      <c r="QTY90" s="48"/>
      <c r="QTZ90" s="48"/>
      <c r="QUA90" s="48"/>
      <c r="QUB90" s="48"/>
      <c r="QUC90" s="48"/>
      <c r="QUD90" s="48"/>
      <c r="QUE90" s="48"/>
      <c r="QUF90" s="48"/>
      <c r="QUG90" s="48"/>
      <c r="QUH90" s="48"/>
      <c r="QUI90" s="48"/>
      <c r="QUJ90" s="48"/>
      <c r="QUK90" s="48"/>
      <c r="QUL90" s="48"/>
      <c r="QUM90" s="48"/>
      <c r="QUN90" s="48"/>
      <c r="QUO90" s="48"/>
      <c r="QUP90" s="48"/>
      <c r="QUQ90" s="48"/>
      <c r="QUR90" s="48"/>
      <c r="QUS90" s="48"/>
      <c r="QUT90" s="48"/>
      <c r="QUU90" s="48"/>
      <c r="QUV90" s="48"/>
      <c r="QUW90" s="48"/>
      <c r="QUX90" s="48"/>
      <c r="QUY90" s="48"/>
      <c r="QUZ90" s="48"/>
      <c r="QVA90" s="48"/>
      <c r="QVB90" s="48"/>
      <c r="QVC90" s="48"/>
      <c r="QVD90" s="48"/>
      <c r="QVE90" s="48"/>
      <c r="QVF90" s="48"/>
      <c r="QVG90" s="48"/>
      <c r="QVH90" s="48"/>
      <c r="QVI90" s="48"/>
      <c r="QVJ90" s="48"/>
      <c r="QVK90" s="48"/>
      <c r="QVL90" s="48"/>
      <c r="QVM90" s="48"/>
      <c r="QVN90" s="48"/>
      <c r="QVO90" s="48"/>
      <c r="QVP90" s="48"/>
      <c r="QVQ90" s="48"/>
      <c r="QVR90" s="48"/>
      <c r="QVS90" s="48"/>
      <c r="QVT90" s="48"/>
      <c r="QVU90" s="48"/>
      <c r="QVV90" s="48"/>
      <c r="QVW90" s="48"/>
      <c r="QVX90" s="48"/>
      <c r="QVY90" s="48"/>
      <c r="QVZ90" s="48"/>
      <c r="QWA90" s="48"/>
      <c r="QWB90" s="48"/>
      <c r="QWC90" s="48"/>
      <c r="QWD90" s="48"/>
      <c r="QWE90" s="48"/>
      <c r="QWF90" s="48"/>
      <c r="QWG90" s="48"/>
      <c r="QWH90" s="48"/>
      <c r="QWI90" s="48"/>
      <c r="QWJ90" s="48"/>
      <c r="QWK90" s="48"/>
      <c r="QWL90" s="48"/>
      <c r="QWM90" s="48"/>
      <c r="QWN90" s="48"/>
      <c r="QWO90" s="48"/>
      <c r="QWP90" s="48"/>
      <c r="QWQ90" s="48"/>
      <c r="QWR90" s="48"/>
      <c r="QWS90" s="48"/>
      <c r="QWT90" s="48"/>
      <c r="QWU90" s="48"/>
      <c r="QWV90" s="48"/>
      <c r="QWW90" s="48"/>
      <c r="QWX90" s="48"/>
      <c r="QWY90" s="48"/>
      <c r="QWZ90" s="48"/>
      <c r="QXA90" s="48"/>
      <c r="QXB90" s="48"/>
      <c r="QXC90" s="48"/>
      <c r="QXD90" s="48"/>
      <c r="QXE90" s="48"/>
      <c r="QXF90" s="48"/>
      <c r="QXG90" s="48"/>
      <c r="QXH90" s="48"/>
      <c r="QXI90" s="48"/>
      <c r="QXJ90" s="48"/>
      <c r="QXK90" s="48"/>
      <c r="QXL90" s="48"/>
      <c r="QXM90" s="48"/>
      <c r="QXN90" s="48"/>
      <c r="QXO90" s="48"/>
      <c r="QXP90" s="48"/>
      <c r="QXQ90" s="48"/>
      <c r="QXR90" s="48"/>
      <c r="QXS90" s="48"/>
      <c r="QXT90" s="48"/>
      <c r="QXU90" s="48"/>
      <c r="QXV90" s="48"/>
      <c r="QXW90" s="48"/>
      <c r="QXX90" s="48"/>
      <c r="QXY90" s="48"/>
      <c r="QXZ90" s="48"/>
      <c r="QYA90" s="48"/>
      <c r="QYB90" s="48"/>
      <c r="QYC90" s="48"/>
      <c r="QYD90" s="48"/>
      <c r="QYE90" s="48"/>
      <c r="QYF90" s="48"/>
      <c r="QYG90" s="48"/>
      <c r="QYH90" s="48"/>
      <c r="QYI90" s="48"/>
      <c r="QYJ90" s="48"/>
      <c r="QYK90" s="48"/>
      <c r="QYL90" s="48"/>
      <c r="QYM90" s="48"/>
      <c r="QYN90" s="48"/>
      <c r="QYO90" s="48"/>
      <c r="QYP90" s="48"/>
      <c r="QYQ90" s="48"/>
      <c r="QYR90" s="48"/>
      <c r="QYS90" s="48"/>
      <c r="QYT90" s="48"/>
      <c r="QYU90" s="48"/>
      <c r="QYV90" s="48"/>
      <c r="QYW90" s="48"/>
      <c r="QYX90" s="48"/>
      <c r="QYY90" s="48"/>
      <c r="QYZ90" s="48"/>
      <c r="QZA90" s="48"/>
      <c r="QZB90" s="48"/>
      <c r="QZC90" s="48"/>
      <c r="QZD90" s="48"/>
      <c r="QZE90" s="48"/>
      <c r="QZF90" s="48"/>
      <c r="QZG90" s="48"/>
      <c r="QZH90" s="48"/>
      <c r="QZI90" s="48"/>
      <c r="QZJ90" s="48"/>
      <c r="QZK90" s="48"/>
      <c r="QZL90" s="48"/>
      <c r="QZM90" s="48"/>
      <c r="QZN90" s="48"/>
      <c r="QZO90" s="48"/>
      <c r="QZP90" s="48"/>
      <c r="QZQ90" s="48"/>
      <c r="QZR90" s="48"/>
      <c r="QZS90" s="48"/>
      <c r="QZT90" s="48"/>
      <c r="QZU90" s="48"/>
      <c r="QZV90" s="48"/>
      <c r="QZW90" s="48"/>
      <c r="QZX90" s="48"/>
      <c r="QZY90" s="48"/>
      <c r="QZZ90" s="48"/>
      <c r="RAA90" s="48"/>
      <c r="RAB90" s="48"/>
      <c r="RAC90" s="48"/>
      <c r="RAD90" s="48"/>
      <c r="RAE90" s="48"/>
      <c r="RAF90" s="48"/>
      <c r="RAG90" s="48"/>
      <c r="RAH90" s="48"/>
      <c r="RAI90" s="48"/>
      <c r="RAJ90" s="48"/>
      <c r="RAK90" s="48"/>
      <c r="RAL90" s="48"/>
      <c r="RAM90" s="48"/>
      <c r="RAN90" s="48"/>
      <c r="RAO90" s="48"/>
      <c r="RAP90" s="48"/>
      <c r="RAQ90" s="48"/>
      <c r="RAR90" s="48"/>
      <c r="RAS90" s="48"/>
      <c r="RAT90" s="48"/>
      <c r="RAU90" s="48"/>
      <c r="RAV90" s="48"/>
      <c r="RAW90" s="48"/>
      <c r="RAX90" s="48"/>
      <c r="RAY90" s="48"/>
      <c r="RAZ90" s="48"/>
      <c r="RBA90" s="48"/>
      <c r="RBB90" s="48"/>
      <c r="RBC90" s="48"/>
      <c r="RBD90" s="48"/>
      <c r="RBE90" s="48"/>
      <c r="RBF90" s="48"/>
      <c r="RBG90" s="48"/>
      <c r="RBH90" s="48"/>
      <c r="RBI90" s="48"/>
      <c r="RBJ90" s="48"/>
      <c r="RBK90" s="48"/>
      <c r="RBL90" s="48"/>
      <c r="RBM90" s="48"/>
      <c r="RBN90" s="48"/>
      <c r="RBO90" s="48"/>
      <c r="RBP90" s="48"/>
      <c r="RBQ90" s="48"/>
      <c r="RBR90" s="48"/>
      <c r="RBS90" s="48"/>
      <c r="RBT90" s="48"/>
      <c r="RBU90" s="48"/>
      <c r="RBV90" s="48"/>
      <c r="RBW90" s="48"/>
      <c r="RBX90" s="48"/>
      <c r="RBY90" s="48"/>
      <c r="RBZ90" s="48"/>
      <c r="RCA90" s="48"/>
      <c r="RCB90" s="48"/>
      <c r="RCC90" s="48"/>
      <c r="RCD90" s="48"/>
      <c r="RCE90" s="48"/>
      <c r="RCF90" s="48"/>
      <c r="RCG90" s="48"/>
      <c r="RCH90" s="48"/>
      <c r="RCI90" s="48"/>
      <c r="RCJ90" s="48"/>
      <c r="RCK90" s="48"/>
      <c r="RCL90" s="48"/>
      <c r="RCM90" s="48"/>
      <c r="RCN90" s="48"/>
      <c r="RCO90" s="48"/>
      <c r="RCP90" s="48"/>
      <c r="RCQ90" s="48"/>
      <c r="RCR90" s="48"/>
      <c r="RCS90" s="48"/>
      <c r="RCT90" s="48"/>
      <c r="RCU90" s="48"/>
      <c r="RCV90" s="48"/>
      <c r="RCW90" s="48"/>
      <c r="RCX90" s="48"/>
      <c r="RCY90" s="48"/>
      <c r="RCZ90" s="48"/>
      <c r="RDA90" s="48"/>
      <c r="RDB90" s="48"/>
      <c r="RDC90" s="48"/>
      <c r="RDD90" s="48"/>
      <c r="RDE90" s="48"/>
      <c r="RDF90" s="48"/>
      <c r="RDG90" s="48"/>
      <c r="RDH90" s="48"/>
      <c r="RDI90" s="48"/>
      <c r="RDJ90" s="48"/>
      <c r="RDK90" s="48"/>
      <c r="RDL90" s="48"/>
      <c r="RDM90" s="48"/>
      <c r="RDN90" s="48"/>
      <c r="RDO90" s="48"/>
      <c r="RDP90" s="48"/>
      <c r="RDQ90" s="48"/>
      <c r="RDR90" s="48"/>
      <c r="RDS90" s="48"/>
      <c r="RDT90" s="48"/>
      <c r="RDU90" s="48"/>
      <c r="RDV90" s="48"/>
      <c r="RDW90" s="48"/>
      <c r="RDX90" s="48"/>
      <c r="RDY90" s="48"/>
      <c r="RDZ90" s="48"/>
      <c r="REA90" s="48"/>
      <c r="REB90" s="48"/>
      <c r="REC90" s="48"/>
      <c r="RED90" s="48"/>
      <c r="REE90" s="48"/>
      <c r="REF90" s="48"/>
      <c r="REG90" s="48"/>
      <c r="REH90" s="48"/>
      <c r="REI90" s="48"/>
      <c r="REJ90" s="48"/>
      <c r="REK90" s="48"/>
      <c r="REL90" s="48"/>
      <c r="REM90" s="48"/>
      <c r="REN90" s="48"/>
      <c r="REO90" s="48"/>
      <c r="REP90" s="48"/>
      <c r="REQ90" s="48"/>
      <c r="RER90" s="48"/>
      <c r="RES90" s="48"/>
      <c r="RET90" s="48"/>
      <c r="REU90" s="48"/>
      <c r="REV90" s="48"/>
      <c r="REW90" s="48"/>
      <c r="REX90" s="48"/>
      <c r="REY90" s="48"/>
      <c r="REZ90" s="48"/>
      <c r="RFA90" s="48"/>
      <c r="RFB90" s="48"/>
      <c r="RFC90" s="48"/>
      <c r="RFD90" s="48"/>
      <c r="RFE90" s="48"/>
      <c r="RFF90" s="48"/>
      <c r="RFG90" s="48"/>
      <c r="RFH90" s="48"/>
      <c r="RFI90" s="48"/>
      <c r="RFJ90" s="48"/>
      <c r="RFK90" s="48"/>
      <c r="RFL90" s="48"/>
      <c r="RFM90" s="48"/>
      <c r="RFN90" s="48"/>
      <c r="RFO90" s="48"/>
      <c r="RFP90" s="48"/>
      <c r="RFQ90" s="48"/>
      <c r="RFR90" s="48"/>
      <c r="RFS90" s="48"/>
      <c r="RFT90" s="48"/>
      <c r="RFU90" s="48"/>
      <c r="RFV90" s="48"/>
      <c r="RFW90" s="48"/>
      <c r="RFX90" s="48"/>
      <c r="RFY90" s="48"/>
      <c r="RFZ90" s="48"/>
      <c r="RGA90" s="48"/>
      <c r="RGB90" s="48"/>
      <c r="RGC90" s="48"/>
      <c r="RGD90" s="48"/>
      <c r="RGE90" s="48"/>
      <c r="RGF90" s="48"/>
      <c r="RGG90" s="48"/>
      <c r="RGH90" s="48"/>
      <c r="RGI90" s="48"/>
      <c r="RGJ90" s="48"/>
      <c r="RGK90" s="48"/>
      <c r="RGL90" s="48"/>
      <c r="RGM90" s="48"/>
      <c r="RGN90" s="48"/>
      <c r="RGO90" s="48"/>
      <c r="RGP90" s="48"/>
      <c r="RGQ90" s="48"/>
      <c r="RGR90" s="48"/>
      <c r="RGS90" s="48"/>
      <c r="RGT90" s="48"/>
      <c r="RGU90" s="48"/>
      <c r="RGV90" s="48"/>
      <c r="RGW90" s="48"/>
      <c r="RGX90" s="48"/>
      <c r="RGY90" s="48"/>
      <c r="RGZ90" s="48"/>
      <c r="RHA90" s="48"/>
      <c r="RHB90" s="48"/>
      <c r="RHC90" s="48"/>
      <c r="RHD90" s="48"/>
      <c r="RHE90" s="48"/>
      <c r="RHF90" s="48"/>
      <c r="RHG90" s="48"/>
      <c r="RHH90" s="48"/>
      <c r="RHI90" s="48"/>
      <c r="RHJ90" s="48"/>
      <c r="RHK90" s="48"/>
      <c r="RHL90" s="48"/>
      <c r="RHM90" s="48"/>
      <c r="RHN90" s="48"/>
      <c r="RHO90" s="48"/>
      <c r="RHP90" s="48"/>
      <c r="RHQ90" s="48"/>
      <c r="RHR90" s="48"/>
      <c r="RHS90" s="48"/>
      <c r="RHT90" s="48"/>
      <c r="RHU90" s="48"/>
      <c r="RHV90" s="48"/>
      <c r="RHW90" s="48"/>
      <c r="RHX90" s="48"/>
      <c r="RHY90" s="48"/>
      <c r="RHZ90" s="48"/>
      <c r="RIA90" s="48"/>
      <c r="RIB90" s="48"/>
      <c r="RIC90" s="48"/>
      <c r="RID90" s="48"/>
      <c r="RIE90" s="48"/>
      <c r="RIF90" s="48"/>
      <c r="RIG90" s="48"/>
      <c r="RIH90" s="48"/>
      <c r="RII90" s="48"/>
      <c r="RIJ90" s="48"/>
      <c r="RIK90" s="48"/>
      <c r="RIL90" s="48"/>
      <c r="RIM90" s="48"/>
      <c r="RIN90" s="48"/>
      <c r="RIO90" s="48"/>
      <c r="RIP90" s="48"/>
      <c r="RIQ90" s="48"/>
      <c r="RIR90" s="48"/>
      <c r="RIS90" s="48"/>
      <c r="RIT90" s="48"/>
      <c r="RIU90" s="48"/>
      <c r="RIV90" s="48"/>
      <c r="RIW90" s="48"/>
      <c r="RIX90" s="48"/>
      <c r="RIY90" s="48"/>
      <c r="RIZ90" s="48"/>
      <c r="RJA90" s="48"/>
      <c r="RJB90" s="48"/>
      <c r="RJC90" s="48"/>
      <c r="RJD90" s="48"/>
      <c r="RJE90" s="48"/>
      <c r="RJF90" s="48"/>
      <c r="RJG90" s="48"/>
      <c r="RJH90" s="48"/>
      <c r="RJI90" s="48"/>
      <c r="RJJ90" s="48"/>
      <c r="RJK90" s="48"/>
      <c r="RJL90" s="48"/>
      <c r="RJM90" s="48"/>
      <c r="RJN90" s="48"/>
      <c r="RJO90" s="48"/>
      <c r="RJP90" s="48"/>
      <c r="RJQ90" s="48"/>
      <c r="RJR90" s="48"/>
      <c r="RJS90" s="48"/>
      <c r="RJT90" s="48"/>
      <c r="RJU90" s="48"/>
      <c r="RJV90" s="48"/>
      <c r="RJW90" s="48"/>
      <c r="RJX90" s="48"/>
      <c r="RJY90" s="48"/>
      <c r="RJZ90" s="48"/>
      <c r="RKA90" s="48"/>
      <c r="RKB90" s="48"/>
      <c r="RKC90" s="48"/>
      <c r="RKD90" s="48"/>
      <c r="RKE90" s="48"/>
      <c r="RKF90" s="48"/>
      <c r="RKG90" s="48"/>
      <c r="RKH90" s="48"/>
      <c r="RKI90" s="48"/>
      <c r="RKJ90" s="48"/>
      <c r="RKK90" s="48"/>
      <c r="RKL90" s="48"/>
      <c r="RKM90" s="48"/>
      <c r="RKN90" s="48"/>
      <c r="RKO90" s="48"/>
      <c r="RKP90" s="48"/>
      <c r="RKQ90" s="48"/>
      <c r="RKR90" s="48"/>
      <c r="RKS90" s="48"/>
      <c r="RKT90" s="48"/>
      <c r="RKU90" s="48"/>
      <c r="RKV90" s="48"/>
      <c r="RKW90" s="48"/>
      <c r="RKX90" s="48"/>
      <c r="RKY90" s="48"/>
      <c r="RKZ90" s="48"/>
      <c r="RLA90" s="48"/>
      <c r="RLB90" s="48"/>
      <c r="RLC90" s="48"/>
      <c r="RLD90" s="48"/>
      <c r="RLE90" s="48"/>
      <c r="RLF90" s="48"/>
      <c r="RLG90" s="48"/>
      <c r="RLH90" s="48"/>
      <c r="RLI90" s="48"/>
      <c r="RLJ90" s="48"/>
      <c r="RLK90" s="48"/>
      <c r="RLL90" s="48"/>
      <c r="RLM90" s="48"/>
      <c r="RLN90" s="48"/>
      <c r="RLO90" s="48"/>
      <c r="RLP90" s="48"/>
      <c r="RLQ90" s="48"/>
      <c r="RLR90" s="48"/>
      <c r="RLS90" s="48"/>
      <c r="RLT90" s="48"/>
      <c r="RLU90" s="48"/>
      <c r="RLV90" s="48"/>
      <c r="RLW90" s="48"/>
      <c r="RLX90" s="48"/>
      <c r="RLY90" s="48"/>
      <c r="RLZ90" s="48"/>
      <c r="RMA90" s="48"/>
      <c r="RMB90" s="48"/>
      <c r="RMC90" s="48"/>
      <c r="RMD90" s="48"/>
      <c r="RME90" s="48"/>
      <c r="RMF90" s="48"/>
      <c r="RMG90" s="48"/>
      <c r="RMH90" s="48"/>
      <c r="RMI90" s="48"/>
      <c r="RMJ90" s="48"/>
      <c r="RMK90" s="48"/>
      <c r="RML90" s="48"/>
      <c r="RMM90" s="48"/>
      <c r="RMN90" s="48"/>
      <c r="RMO90" s="48"/>
      <c r="RMP90" s="48"/>
      <c r="RMQ90" s="48"/>
      <c r="RMR90" s="48"/>
      <c r="RMS90" s="48"/>
      <c r="RMT90" s="48"/>
      <c r="RMU90" s="48"/>
      <c r="RMV90" s="48"/>
      <c r="RMW90" s="48"/>
      <c r="RMX90" s="48"/>
      <c r="RMY90" s="48"/>
      <c r="RMZ90" s="48"/>
      <c r="RNA90" s="48"/>
      <c r="RNB90" s="48"/>
      <c r="RNC90" s="48"/>
      <c r="RND90" s="48"/>
      <c r="RNE90" s="48"/>
      <c r="RNF90" s="48"/>
      <c r="RNG90" s="48"/>
      <c r="RNH90" s="48"/>
      <c r="RNI90" s="48"/>
      <c r="RNJ90" s="48"/>
      <c r="RNK90" s="48"/>
      <c r="RNL90" s="48"/>
      <c r="RNM90" s="48"/>
      <c r="RNN90" s="48"/>
      <c r="RNO90" s="48"/>
      <c r="RNP90" s="48"/>
      <c r="RNQ90" s="48"/>
      <c r="RNR90" s="48"/>
      <c r="RNS90" s="48"/>
      <c r="RNT90" s="48"/>
      <c r="RNU90" s="48"/>
      <c r="RNV90" s="48"/>
      <c r="RNW90" s="48"/>
      <c r="RNX90" s="48"/>
      <c r="RNY90" s="48"/>
      <c r="RNZ90" s="48"/>
      <c r="ROA90" s="48"/>
      <c r="ROB90" s="48"/>
      <c r="ROC90" s="48"/>
      <c r="ROD90" s="48"/>
      <c r="ROE90" s="48"/>
      <c r="ROF90" s="48"/>
      <c r="ROG90" s="48"/>
      <c r="ROH90" s="48"/>
      <c r="ROI90" s="48"/>
      <c r="ROJ90" s="48"/>
      <c r="ROK90" s="48"/>
      <c r="ROL90" s="48"/>
      <c r="ROM90" s="48"/>
      <c r="RON90" s="48"/>
      <c r="ROO90" s="48"/>
      <c r="ROP90" s="48"/>
      <c r="ROQ90" s="48"/>
      <c r="ROR90" s="48"/>
      <c r="ROS90" s="48"/>
      <c r="ROT90" s="48"/>
      <c r="ROU90" s="48"/>
      <c r="ROV90" s="48"/>
      <c r="ROW90" s="48"/>
      <c r="ROX90" s="48"/>
      <c r="ROY90" s="48"/>
      <c r="ROZ90" s="48"/>
      <c r="RPA90" s="48"/>
      <c r="RPB90" s="48"/>
      <c r="RPC90" s="48"/>
      <c r="RPD90" s="48"/>
      <c r="RPE90" s="48"/>
      <c r="RPF90" s="48"/>
      <c r="RPG90" s="48"/>
      <c r="RPH90" s="48"/>
      <c r="RPI90" s="48"/>
      <c r="RPJ90" s="48"/>
      <c r="RPK90" s="48"/>
      <c r="RPL90" s="48"/>
      <c r="RPM90" s="48"/>
      <c r="RPN90" s="48"/>
      <c r="RPO90" s="48"/>
      <c r="RPP90" s="48"/>
      <c r="RPQ90" s="48"/>
      <c r="RPR90" s="48"/>
      <c r="RPS90" s="48"/>
      <c r="RPT90" s="48"/>
      <c r="RPU90" s="48"/>
      <c r="RPV90" s="48"/>
      <c r="RPW90" s="48"/>
      <c r="RPX90" s="48"/>
      <c r="RPY90" s="48"/>
      <c r="RPZ90" s="48"/>
      <c r="RQA90" s="48"/>
      <c r="RQB90" s="48"/>
      <c r="RQC90" s="48"/>
      <c r="RQD90" s="48"/>
      <c r="RQE90" s="48"/>
      <c r="RQF90" s="48"/>
      <c r="RQG90" s="48"/>
      <c r="RQH90" s="48"/>
      <c r="RQI90" s="48"/>
      <c r="RQJ90" s="48"/>
      <c r="RQK90" s="48"/>
      <c r="RQL90" s="48"/>
      <c r="RQM90" s="48"/>
      <c r="RQN90" s="48"/>
      <c r="RQO90" s="48"/>
      <c r="RQP90" s="48"/>
      <c r="RQQ90" s="48"/>
      <c r="RQR90" s="48"/>
      <c r="RQS90" s="48"/>
      <c r="RQT90" s="48"/>
      <c r="RQU90" s="48"/>
      <c r="RQV90" s="48"/>
      <c r="RQW90" s="48"/>
      <c r="RQX90" s="48"/>
      <c r="RQY90" s="48"/>
      <c r="RQZ90" s="48"/>
      <c r="RRA90" s="48"/>
      <c r="RRB90" s="48"/>
      <c r="RRC90" s="48"/>
      <c r="RRD90" s="48"/>
      <c r="RRE90" s="48"/>
      <c r="RRF90" s="48"/>
      <c r="RRG90" s="48"/>
      <c r="RRH90" s="48"/>
      <c r="RRI90" s="48"/>
      <c r="RRJ90" s="48"/>
      <c r="RRK90" s="48"/>
      <c r="RRL90" s="48"/>
      <c r="RRM90" s="48"/>
      <c r="RRN90" s="48"/>
      <c r="RRO90" s="48"/>
      <c r="RRP90" s="48"/>
      <c r="RRQ90" s="48"/>
      <c r="RRR90" s="48"/>
      <c r="RRS90" s="48"/>
      <c r="RRT90" s="48"/>
      <c r="RRU90" s="48"/>
      <c r="RRV90" s="48"/>
      <c r="RRW90" s="48"/>
      <c r="RRX90" s="48"/>
      <c r="RRY90" s="48"/>
      <c r="RRZ90" s="48"/>
      <c r="RSA90" s="48"/>
      <c r="RSB90" s="48"/>
      <c r="RSC90" s="48"/>
      <c r="RSD90" s="48"/>
      <c r="RSE90" s="48"/>
      <c r="RSF90" s="48"/>
      <c r="RSG90" s="48"/>
      <c r="RSH90" s="48"/>
      <c r="RSI90" s="48"/>
      <c r="RSJ90" s="48"/>
      <c r="RSK90" s="48"/>
      <c r="RSL90" s="48"/>
      <c r="RSM90" s="48"/>
      <c r="RSN90" s="48"/>
      <c r="RSO90" s="48"/>
      <c r="RSP90" s="48"/>
      <c r="RSQ90" s="48"/>
      <c r="RSR90" s="48"/>
      <c r="RSS90" s="48"/>
      <c r="RST90" s="48"/>
      <c r="RSU90" s="48"/>
      <c r="RSV90" s="48"/>
      <c r="RSW90" s="48"/>
      <c r="RSX90" s="48"/>
      <c r="RSY90" s="48"/>
      <c r="RSZ90" s="48"/>
      <c r="RTA90" s="48"/>
      <c r="RTB90" s="48"/>
      <c r="RTC90" s="48"/>
      <c r="RTD90" s="48"/>
      <c r="RTE90" s="48"/>
      <c r="RTF90" s="48"/>
      <c r="RTG90" s="48"/>
      <c r="RTH90" s="48"/>
      <c r="RTI90" s="48"/>
      <c r="RTJ90" s="48"/>
      <c r="RTK90" s="48"/>
      <c r="RTL90" s="48"/>
      <c r="RTM90" s="48"/>
      <c r="RTN90" s="48"/>
      <c r="RTO90" s="48"/>
      <c r="RTP90" s="48"/>
      <c r="RTQ90" s="48"/>
      <c r="RTR90" s="48"/>
      <c r="RTS90" s="48"/>
      <c r="RTT90" s="48"/>
      <c r="RTU90" s="48"/>
      <c r="RTV90" s="48"/>
      <c r="RTW90" s="48"/>
      <c r="RTX90" s="48"/>
      <c r="RTY90" s="48"/>
      <c r="RTZ90" s="48"/>
      <c r="RUA90" s="48"/>
      <c r="RUB90" s="48"/>
      <c r="RUC90" s="48"/>
      <c r="RUD90" s="48"/>
      <c r="RUE90" s="48"/>
      <c r="RUF90" s="48"/>
      <c r="RUG90" s="48"/>
      <c r="RUH90" s="48"/>
      <c r="RUI90" s="48"/>
      <c r="RUJ90" s="48"/>
      <c r="RUK90" s="48"/>
      <c r="RUL90" s="48"/>
      <c r="RUM90" s="48"/>
      <c r="RUN90" s="48"/>
      <c r="RUO90" s="48"/>
      <c r="RUP90" s="48"/>
      <c r="RUQ90" s="48"/>
      <c r="RUR90" s="48"/>
      <c r="RUS90" s="48"/>
      <c r="RUT90" s="48"/>
      <c r="RUU90" s="48"/>
      <c r="RUV90" s="48"/>
      <c r="RUW90" s="48"/>
      <c r="RUX90" s="48"/>
      <c r="RUY90" s="48"/>
      <c r="RUZ90" s="48"/>
      <c r="RVA90" s="48"/>
      <c r="RVB90" s="48"/>
      <c r="RVC90" s="48"/>
      <c r="RVD90" s="48"/>
      <c r="RVE90" s="48"/>
      <c r="RVF90" s="48"/>
      <c r="RVG90" s="48"/>
      <c r="RVH90" s="48"/>
      <c r="RVI90" s="48"/>
      <c r="RVJ90" s="48"/>
      <c r="RVK90" s="48"/>
      <c r="RVL90" s="48"/>
      <c r="RVM90" s="48"/>
      <c r="RVN90" s="48"/>
      <c r="RVO90" s="48"/>
      <c r="RVP90" s="48"/>
      <c r="RVQ90" s="48"/>
      <c r="RVR90" s="48"/>
      <c r="RVS90" s="48"/>
      <c r="RVT90" s="48"/>
      <c r="RVU90" s="48"/>
      <c r="RVV90" s="48"/>
      <c r="RVW90" s="48"/>
      <c r="RVX90" s="48"/>
      <c r="RVY90" s="48"/>
      <c r="RVZ90" s="48"/>
      <c r="RWA90" s="48"/>
      <c r="RWB90" s="48"/>
      <c r="RWC90" s="48"/>
      <c r="RWD90" s="48"/>
      <c r="RWE90" s="48"/>
      <c r="RWF90" s="48"/>
      <c r="RWG90" s="48"/>
      <c r="RWH90" s="48"/>
      <c r="RWI90" s="48"/>
      <c r="RWJ90" s="48"/>
      <c r="RWK90" s="48"/>
      <c r="RWL90" s="48"/>
      <c r="RWM90" s="48"/>
      <c r="RWN90" s="48"/>
      <c r="RWO90" s="48"/>
      <c r="RWP90" s="48"/>
      <c r="RWQ90" s="48"/>
      <c r="RWR90" s="48"/>
      <c r="RWS90" s="48"/>
      <c r="RWT90" s="48"/>
      <c r="RWU90" s="48"/>
      <c r="RWV90" s="48"/>
      <c r="RWW90" s="48"/>
      <c r="RWX90" s="48"/>
      <c r="RWY90" s="48"/>
      <c r="RWZ90" s="48"/>
      <c r="RXA90" s="48"/>
      <c r="RXB90" s="48"/>
      <c r="RXC90" s="48"/>
      <c r="RXD90" s="48"/>
      <c r="RXE90" s="48"/>
      <c r="RXF90" s="48"/>
      <c r="RXG90" s="48"/>
      <c r="RXH90" s="48"/>
      <c r="RXI90" s="48"/>
      <c r="RXJ90" s="48"/>
      <c r="RXK90" s="48"/>
      <c r="RXL90" s="48"/>
      <c r="RXM90" s="48"/>
      <c r="RXN90" s="48"/>
      <c r="RXO90" s="48"/>
      <c r="RXP90" s="48"/>
      <c r="RXQ90" s="48"/>
      <c r="RXR90" s="48"/>
      <c r="RXS90" s="48"/>
      <c r="RXT90" s="48"/>
      <c r="RXU90" s="48"/>
      <c r="RXV90" s="48"/>
      <c r="RXW90" s="48"/>
      <c r="RXX90" s="48"/>
      <c r="RXY90" s="48"/>
      <c r="RXZ90" s="48"/>
      <c r="RYA90" s="48"/>
      <c r="RYB90" s="48"/>
      <c r="RYC90" s="48"/>
      <c r="RYD90" s="48"/>
      <c r="RYE90" s="48"/>
      <c r="RYF90" s="48"/>
      <c r="RYG90" s="48"/>
      <c r="RYH90" s="48"/>
      <c r="RYI90" s="48"/>
      <c r="RYJ90" s="48"/>
      <c r="RYK90" s="48"/>
      <c r="RYL90" s="48"/>
      <c r="RYM90" s="48"/>
      <c r="RYN90" s="48"/>
      <c r="RYO90" s="48"/>
      <c r="RYP90" s="48"/>
      <c r="RYQ90" s="48"/>
      <c r="RYR90" s="48"/>
      <c r="RYS90" s="48"/>
      <c r="RYT90" s="48"/>
      <c r="RYU90" s="48"/>
      <c r="RYV90" s="48"/>
      <c r="RYW90" s="48"/>
      <c r="RYX90" s="48"/>
      <c r="RYY90" s="48"/>
      <c r="RYZ90" s="48"/>
      <c r="RZA90" s="48"/>
      <c r="RZB90" s="48"/>
      <c r="RZC90" s="48"/>
      <c r="RZD90" s="48"/>
      <c r="RZE90" s="48"/>
      <c r="RZF90" s="48"/>
      <c r="RZG90" s="48"/>
      <c r="RZH90" s="48"/>
      <c r="RZI90" s="48"/>
      <c r="RZJ90" s="48"/>
      <c r="RZK90" s="48"/>
      <c r="RZL90" s="48"/>
      <c r="RZM90" s="48"/>
      <c r="RZN90" s="48"/>
      <c r="RZO90" s="48"/>
      <c r="RZP90" s="48"/>
      <c r="RZQ90" s="48"/>
      <c r="RZR90" s="48"/>
      <c r="RZS90" s="48"/>
      <c r="RZT90" s="48"/>
      <c r="RZU90" s="48"/>
      <c r="RZV90" s="48"/>
      <c r="RZW90" s="48"/>
      <c r="RZX90" s="48"/>
      <c r="RZY90" s="48"/>
      <c r="RZZ90" s="48"/>
      <c r="SAA90" s="48"/>
      <c r="SAB90" s="48"/>
      <c r="SAC90" s="48"/>
      <c r="SAD90" s="48"/>
      <c r="SAE90" s="48"/>
      <c r="SAF90" s="48"/>
      <c r="SAG90" s="48"/>
      <c r="SAH90" s="48"/>
      <c r="SAI90" s="48"/>
      <c r="SAJ90" s="48"/>
      <c r="SAK90" s="48"/>
      <c r="SAL90" s="48"/>
      <c r="SAM90" s="48"/>
      <c r="SAN90" s="48"/>
      <c r="SAO90" s="48"/>
      <c r="SAP90" s="48"/>
      <c r="SAQ90" s="48"/>
      <c r="SAR90" s="48"/>
      <c r="SAS90" s="48"/>
      <c r="SAT90" s="48"/>
      <c r="SAU90" s="48"/>
      <c r="SAV90" s="48"/>
      <c r="SAW90" s="48"/>
      <c r="SAX90" s="48"/>
      <c r="SAY90" s="48"/>
      <c r="SAZ90" s="48"/>
      <c r="SBA90" s="48"/>
      <c r="SBB90" s="48"/>
      <c r="SBC90" s="48"/>
      <c r="SBD90" s="48"/>
      <c r="SBE90" s="48"/>
      <c r="SBF90" s="48"/>
      <c r="SBG90" s="48"/>
      <c r="SBH90" s="48"/>
      <c r="SBI90" s="48"/>
      <c r="SBJ90" s="48"/>
      <c r="SBK90" s="48"/>
      <c r="SBL90" s="48"/>
      <c r="SBM90" s="48"/>
      <c r="SBN90" s="48"/>
      <c r="SBO90" s="48"/>
      <c r="SBP90" s="48"/>
      <c r="SBQ90" s="48"/>
      <c r="SBR90" s="48"/>
      <c r="SBS90" s="48"/>
      <c r="SBT90" s="48"/>
      <c r="SBU90" s="48"/>
      <c r="SBV90" s="48"/>
      <c r="SBW90" s="48"/>
      <c r="SBX90" s="48"/>
      <c r="SBY90" s="48"/>
      <c r="SBZ90" s="48"/>
      <c r="SCA90" s="48"/>
      <c r="SCB90" s="48"/>
      <c r="SCC90" s="48"/>
      <c r="SCD90" s="48"/>
      <c r="SCE90" s="48"/>
      <c r="SCF90" s="48"/>
      <c r="SCG90" s="48"/>
      <c r="SCH90" s="48"/>
      <c r="SCI90" s="48"/>
      <c r="SCJ90" s="48"/>
      <c r="SCK90" s="48"/>
      <c r="SCL90" s="48"/>
      <c r="SCM90" s="48"/>
      <c r="SCN90" s="48"/>
      <c r="SCO90" s="48"/>
      <c r="SCP90" s="48"/>
      <c r="SCQ90" s="48"/>
      <c r="SCR90" s="48"/>
      <c r="SCS90" s="48"/>
      <c r="SCT90" s="48"/>
      <c r="SCU90" s="48"/>
      <c r="SCV90" s="48"/>
      <c r="SCW90" s="48"/>
      <c r="SCX90" s="48"/>
      <c r="SCY90" s="48"/>
      <c r="SCZ90" s="48"/>
      <c r="SDA90" s="48"/>
      <c r="SDB90" s="48"/>
      <c r="SDC90" s="48"/>
      <c r="SDD90" s="48"/>
      <c r="SDE90" s="48"/>
      <c r="SDF90" s="48"/>
      <c r="SDG90" s="48"/>
      <c r="SDH90" s="48"/>
      <c r="SDI90" s="48"/>
      <c r="SDJ90" s="48"/>
      <c r="SDK90" s="48"/>
      <c r="SDL90" s="48"/>
      <c r="SDM90" s="48"/>
      <c r="SDN90" s="48"/>
      <c r="SDO90" s="48"/>
      <c r="SDP90" s="48"/>
      <c r="SDQ90" s="48"/>
      <c r="SDR90" s="48"/>
      <c r="SDS90" s="48"/>
      <c r="SDT90" s="48"/>
      <c r="SDU90" s="48"/>
      <c r="SDV90" s="48"/>
      <c r="SDW90" s="48"/>
      <c r="SDX90" s="48"/>
      <c r="SDY90" s="48"/>
      <c r="SDZ90" s="48"/>
      <c r="SEA90" s="48"/>
      <c r="SEB90" s="48"/>
      <c r="SEC90" s="48"/>
      <c r="SED90" s="48"/>
      <c r="SEE90" s="48"/>
      <c r="SEF90" s="48"/>
      <c r="SEG90" s="48"/>
      <c r="SEH90" s="48"/>
      <c r="SEI90" s="48"/>
      <c r="SEJ90" s="48"/>
      <c r="SEK90" s="48"/>
      <c r="SEL90" s="48"/>
      <c r="SEM90" s="48"/>
      <c r="SEN90" s="48"/>
      <c r="SEO90" s="48"/>
      <c r="SEP90" s="48"/>
      <c r="SEQ90" s="48"/>
      <c r="SER90" s="48"/>
      <c r="SES90" s="48"/>
      <c r="SET90" s="48"/>
      <c r="SEU90" s="48"/>
      <c r="SEV90" s="48"/>
      <c r="SEW90" s="48"/>
      <c r="SEX90" s="48"/>
      <c r="SEY90" s="48"/>
      <c r="SEZ90" s="48"/>
      <c r="SFA90" s="48"/>
      <c r="SFB90" s="48"/>
      <c r="SFC90" s="48"/>
      <c r="SFD90" s="48"/>
      <c r="SFE90" s="48"/>
      <c r="SFF90" s="48"/>
      <c r="SFG90" s="48"/>
      <c r="SFH90" s="48"/>
      <c r="SFI90" s="48"/>
      <c r="SFJ90" s="48"/>
      <c r="SFK90" s="48"/>
      <c r="SFL90" s="48"/>
      <c r="SFM90" s="48"/>
      <c r="SFN90" s="48"/>
      <c r="SFO90" s="48"/>
      <c r="SFP90" s="48"/>
      <c r="SFQ90" s="48"/>
      <c r="SFR90" s="48"/>
      <c r="SFS90" s="48"/>
      <c r="SFT90" s="48"/>
      <c r="SFU90" s="48"/>
      <c r="SFV90" s="48"/>
      <c r="SFW90" s="48"/>
      <c r="SFX90" s="48"/>
      <c r="SFY90" s="48"/>
      <c r="SFZ90" s="48"/>
      <c r="SGA90" s="48"/>
      <c r="SGB90" s="48"/>
      <c r="SGC90" s="48"/>
      <c r="SGD90" s="48"/>
      <c r="SGE90" s="48"/>
      <c r="SGF90" s="48"/>
      <c r="SGG90" s="48"/>
      <c r="SGH90" s="48"/>
      <c r="SGI90" s="48"/>
      <c r="SGJ90" s="48"/>
      <c r="SGK90" s="48"/>
      <c r="SGL90" s="48"/>
      <c r="SGM90" s="48"/>
      <c r="SGN90" s="48"/>
      <c r="SGO90" s="48"/>
      <c r="SGP90" s="48"/>
      <c r="SGQ90" s="48"/>
      <c r="SGR90" s="48"/>
      <c r="SGS90" s="48"/>
      <c r="SGT90" s="48"/>
      <c r="SGU90" s="48"/>
      <c r="SGV90" s="48"/>
      <c r="SGW90" s="48"/>
      <c r="SGX90" s="48"/>
      <c r="SGY90" s="48"/>
      <c r="SGZ90" s="48"/>
      <c r="SHA90" s="48"/>
      <c r="SHB90" s="48"/>
      <c r="SHC90" s="48"/>
      <c r="SHD90" s="48"/>
      <c r="SHE90" s="48"/>
      <c r="SHF90" s="48"/>
      <c r="SHG90" s="48"/>
      <c r="SHH90" s="48"/>
      <c r="SHI90" s="48"/>
      <c r="SHJ90" s="48"/>
      <c r="SHK90" s="48"/>
      <c r="SHL90" s="48"/>
      <c r="SHM90" s="48"/>
      <c r="SHN90" s="48"/>
      <c r="SHO90" s="48"/>
      <c r="SHP90" s="48"/>
      <c r="SHQ90" s="48"/>
      <c r="SHR90" s="48"/>
      <c r="SHS90" s="48"/>
      <c r="SHT90" s="48"/>
      <c r="SHU90" s="48"/>
      <c r="SHV90" s="48"/>
      <c r="SHW90" s="48"/>
      <c r="SHX90" s="48"/>
      <c r="SHY90" s="48"/>
      <c r="SHZ90" s="48"/>
      <c r="SIA90" s="48"/>
      <c r="SIB90" s="48"/>
      <c r="SIC90" s="48"/>
      <c r="SID90" s="48"/>
      <c r="SIE90" s="48"/>
      <c r="SIF90" s="48"/>
      <c r="SIG90" s="48"/>
      <c r="SIH90" s="48"/>
      <c r="SII90" s="48"/>
      <c r="SIJ90" s="48"/>
      <c r="SIK90" s="48"/>
      <c r="SIL90" s="48"/>
      <c r="SIM90" s="48"/>
      <c r="SIN90" s="48"/>
      <c r="SIO90" s="48"/>
      <c r="SIP90" s="48"/>
      <c r="SIQ90" s="48"/>
      <c r="SIR90" s="48"/>
      <c r="SIS90" s="48"/>
      <c r="SIT90" s="48"/>
      <c r="SIU90" s="48"/>
      <c r="SIV90" s="48"/>
      <c r="SIW90" s="48"/>
      <c r="SIX90" s="48"/>
      <c r="SIY90" s="48"/>
      <c r="SIZ90" s="48"/>
      <c r="SJA90" s="48"/>
      <c r="SJB90" s="48"/>
      <c r="SJC90" s="48"/>
      <c r="SJD90" s="48"/>
      <c r="SJE90" s="48"/>
      <c r="SJF90" s="48"/>
      <c r="SJG90" s="48"/>
      <c r="SJH90" s="48"/>
      <c r="SJI90" s="48"/>
      <c r="SJJ90" s="48"/>
      <c r="SJK90" s="48"/>
      <c r="SJL90" s="48"/>
      <c r="SJM90" s="48"/>
      <c r="SJN90" s="48"/>
      <c r="SJO90" s="48"/>
      <c r="SJP90" s="48"/>
      <c r="SJQ90" s="48"/>
      <c r="SJR90" s="48"/>
      <c r="SJS90" s="48"/>
      <c r="SJT90" s="48"/>
      <c r="SJU90" s="48"/>
      <c r="SJV90" s="48"/>
      <c r="SJW90" s="48"/>
      <c r="SJX90" s="48"/>
      <c r="SJY90" s="48"/>
      <c r="SJZ90" s="48"/>
      <c r="SKA90" s="48"/>
      <c r="SKB90" s="48"/>
      <c r="SKC90" s="48"/>
      <c r="SKD90" s="48"/>
      <c r="SKE90" s="48"/>
      <c r="SKF90" s="48"/>
      <c r="SKG90" s="48"/>
      <c r="SKH90" s="48"/>
      <c r="SKI90" s="48"/>
      <c r="SKJ90" s="48"/>
      <c r="SKK90" s="48"/>
      <c r="SKL90" s="48"/>
      <c r="SKM90" s="48"/>
      <c r="SKN90" s="48"/>
      <c r="SKO90" s="48"/>
      <c r="SKP90" s="48"/>
      <c r="SKQ90" s="48"/>
      <c r="SKR90" s="48"/>
      <c r="SKS90" s="48"/>
      <c r="SKT90" s="48"/>
      <c r="SKU90" s="48"/>
      <c r="SKV90" s="48"/>
      <c r="SKW90" s="48"/>
      <c r="SKX90" s="48"/>
      <c r="SKY90" s="48"/>
      <c r="SKZ90" s="48"/>
      <c r="SLA90" s="48"/>
      <c r="SLB90" s="48"/>
      <c r="SLC90" s="48"/>
      <c r="SLD90" s="48"/>
      <c r="SLE90" s="48"/>
      <c r="SLF90" s="48"/>
      <c r="SLG90" s="48"/>
      <c r="SLH90" s="48"/>
      <c r="SLI90" s="48"/>
      <c r="SLJ90" s="48"/>
      <c r="SLK90" s="48"/>
      <c r="SLL90" s="48"/>
      <c r="SLM90" s="48"/>
      <c r="SLN90" s="48"/>
      <c r="SLO90" s="48"/>
      <c r="SLP90" s="48"/>
      <c r="SLQ90" s="48"/>
      <c r="SLR90" s="48"/>
      <c r="SLS90" s="48"/>
      <c r="SLT90" s="48"/>
      <c r="SLU90" s="48"/>
      <c r="SLV90" s="48"/>
      <c r="SLW90" s="48"/>
      <c r="SLX90" s="48"/>
      <c r="SLY90" s="48"/>
      <c r="SLZ90" s="48"/>
      <c r="SMA90" s="48"/>
      <c r="SMB90" s="48"/>
      <c r="SMC90" s="48"/>
      <c r="SMD90" s="48"/>
      <c r="SME90" s="48"/>
      <c r="SMF90" s="48"/>
      <c r="SMG90" s="48"/>
      <c r="SMH90" s="48"/>
      <c r="SMI90" s="48"/>
      <c r="SMJ90" s="48"/>
      <c r="SMK90" s="48"/>
      <c r="SML90" s="48"/>
      <c r="SMM90" s="48"/>
      <c r="SMN90" s="48"/>
      <c r="SMO90" s="48"/>
      <c r="SMP90" s="48"/>
      <c r="SMQ90" s="48"/>
      <c r="SMR90" s="48"/>
      <c r="SMS90" s="48"/>
      <c r="SMT90" s="48"/>
      <c r="SMU90" s="48"/>
      <c r="SMV90" s="48"/>
      <c r="SMW90" s="48"/>
      <c r="SMX90" s="48"/>
      <c r="SMY90" s="48"/>
      <c r="SMZ90" s="48"/>
      <c r="SNA90" s="48"/>
      <c r="SNB90" s="48"/>
      <c r="SNC90" s="48"/>
      <c r="SND90" s="48"/>
      <c r="SNE90" s="48"/>
      <c r="SNF90" s="48"/>
      <c r="SNG90" s="48"/>
      <c r="SNH90" s="48"/>
      <c r="SNI90" s="48"/>
      <c r="SNJ90" s="48"/>
      <c r="SNK90" s="48"/>
      <c r="SNL90" s="48"/>
      <c r="SNM90" s="48"/>
      <c r="SNN90" s="48"/>
      <c r="SNO90" s="48"/>
      <c r="SNP90" s="48"/>
      <c r="SNQ90" s="48"/>
      <c r="SNR90" s="48"/>
      <c r="SNS90" s="48"/>
      <c r="SNT90" s="48"/>
      <c r="SNU90" s="48"/>
      <c r="SNV90" s="48"/>
      <c r="SNW90" s="48"/>
      <c r="SNX90" s="48"/>
      <c r="SNY90" s="48"/>
      <c r="SNZ90" s="48"/>
      <c r="SOA90" s="48"/>
      <c r="SOB90" s="48"/>
      <c r="SOC90" s="48"/>
      <c r="SOD90" s="48"/>
      <c r="SOE90" s="48"/>
      <c r="SOF90" s="48"/>
      <c r="SOG90" s="48"/>
      <c r="SOH90" s="48"/>
      <c r="SOI90" s="48"/>
      <c r="SOJ90" s="48"/>
      <c r="SOK90" s="48"/>
      <c r="SOL90" s="48"/>
      <c r="SOM90" s="48"/>
      <c r="SON90" s="48"/>
      <c r="SOO90" s="48"/>
      <c r="SOP90" s="48"/>
      <c r="SOQ90" s="48"/>
      <c r="SOR90" s="48"/>
      <c r="SOS90" s="48"/>
      <c r="SOT90" s="48"/>
      <c r="SOU90" s="48"/>
      <c r="SOV90" s="48"/>
      <c r="SOW90" s="48"/>
      <c r="SOX90" s="48"/>
      <c r="SOY90" s="48"/>
      <c r="SOZ90" s="48"/>
      <c r="SPA90" s="48"/>
      <c r="SPB90" s="48"/>
      <c r="SPC90" s="48"/>
      <c r="SPD90" s="48"/>
      <c r="SPE90" s="48"/>
      <c r="SPF90" s="48"/>
      <c r="SPG90" s="48"/>
      <c r="SPH90" s="48"/>
      <c r="SPI90" s="48"/>
      <c r="SPJ90" s="48"/>
      <c r="SPK90" s="48"/>
      <c r="SPL90" s="48"/>
      <c r="SPM90" s="48"/>
      <c r="SPN90" s="48"/>
      <c r="SPO90" s="48"/>
      <c r="SPP90" s="48"/>
      <c r="SPQ90" s="48"/>
      <c r="SPR90" s="48"/>
      <c r="SPS90" s="48"/>
      <c r="SPT90" s="48"/>
      <c r="SPU90" s="48"/>
      <c r="SPV90" s="48"/>
      <c r="SPW90" s="48"/>
      <c r="SPX90" s="48"/>
      <c r="SPY90" s="48"/>
      <c r="SPZ90" s="48"/>
      <c r="SQA90" s="48"/>
      <c r="SQB90" s="48"/>
      <c r="SQC90" s="48"/>
      <c r="SQD90" s="48"/>
      <c r="SQE90" s="48"/>
      <c r="SQF90" s="48"/>
      <c r="SQG90" s="48"/>
      <c r="SQH90" s="48"/>
      <c r="SQI90" s="48"/>
      <c r="SQJ90" s="48"/>
      <c r="SQK90" s="48"/>
      <c r="SQL90" s="48"/>
      <c r="SQM90" s="48"/>
      <c r="SQN90" s="48"/>
      <c r="SQO90" s="48"/>
      <c r="SQP90" s="48"/>
      <c r="SQQ90" s="48"/>
      <c r="SQR90" s="48"/>
      <c r="SQS90" s="48"/>
      <c r="SQT90" s="48"/>
      <c r="SQU90" s="48"/>
      <c r="SQV90" s="48"/>
      <c r="SQW90" s="48"/>
      <c r="SQX90" s="48"/>
      <c r="SQY90" s="48"/>
      <c r="SQZ90" s="48"/>
      <c r="SRA90" s="48"/>
      <c r="SRB90" s="48"/>
      <c r="SRC90" s="48"/>
      <c r="SRD90" s="48"/>
      <c r="SRE90" s="48"/>
      <c r="SRF90" s="48"/>
      <c r="SRG90" s="48"/>
      <c r="SRH90" s="48"/>
      <c r="SRI90" s="48"/>
      <c r="SRJ90" s="48"/>
      <c r="SRK90" s="48"/>
      <c r="SRL90" s="48"/>
      <c r="SRM90" s="48"/>
      <c r="SRN90" s="48"/>
      <c r="SRO90" s="48"/>
      <c r="SRP90" s="48"/>
      <c r="SRQ90" s="48"/>
      <c r="SRR90" s="48"/>
      <c r="SRS90" s="48"/>
      <c r="SRT90" s="48"/>
      <c r="SRU90" s="48"/>
      <c r="SRV90" s="48"/>
      <c r="SRW90" s="48"/>
      <c r="SRX90" s="48"/>
      <c r="SRY90" s="48"/>
      <c r="SRZ90" s="48"/>
      <c r="SSA90" s="48"/>
      <c r="SSB90" s="48"/>
      <c r="SSC90" s="48"/>
      <c r="SSD90" s="48"/>
      <c r="SSE90" s="48"/>
      <c r="SSF90" s="48"/>
      <c r="SSG90" s="48"/>
      <c r="SSH90" s="48"/>
      <c r="SSI90" s="48"/>
      <c r="SSJ90" s="48"/>
      <c r="SSK90" s="48"/>
      <c r="SSL90" s="48"/>
      <c r="SSM90" s="48"/>
      <c r="SSN90" s="48"/>
      <c r="SSO90" s="48"/>
      <c r="SSP90" s="48"/>
      <c r="SSQ90" s="48"/>
      <c r="SSR90" s="48"/>
      <c r="SSS90" s="48"/>
      <c r="SST90" s="48"/>
      <c r="SSU90" s="48"/>
      <c r="SSV90" s="48"/>
      <c r="SSW90" s="48"/>
      <c r="SSX90" s="48"/>
      <c r="SSY90" s="48"/>
      <c r="SSZ90" s="48"/>
      <c r="STA90" s="48"/>
      <c r="STB90" s="48"/>
      <c r="STC90" s="48"/>
      <c r="STD90" s="48"/>
      <c r="STE90" s="48"/>
      <c r="STF90" s="48"/>
      <c r="STG90" s="48"/>
      <c r="STH90" s="48"/>
      <c r="STI90" s="48"/>
      <c r="STJ90" s="48"/>
      <c r="STK90" s="48"/>
      <c r="STL90" s="48"/>
      <c r="STM90" s="48"/>
      <c r="STN90" s="48"/>
      <c r="STO90" s="48"/>
      <c r="STP90" s="48"/>
      <c r="STQ90" s="48"/>
      <c r="STR90" s="48"/>
      <c r="STS90" s="48"/>
      <c r="STT90" s="48"/>
      <c r="STU90" s="48"/>
      <c r="STV90" s="48"/>
      <c r="STW90" s="48"/>
      <c r="STX90" s="48"/>
      <c r="STY90" s="48"/>
      <c r="STZ90" s="48"/>
      <c r="SUA90" s="48"/>
      <c r="SUB90" s="48"/>
      <c r="SUC90" s="48"/>
      <c r="SUD90" s="48"/>
      <c r="SUE90" s="48"/>
      <c r="SUF90" s="48"/>
      <c r="SUG90" s="48"/>
      <c r="SUH90" s="48"/>
      <c r="SUI90" s="48"/>
      <c r="SUJ90" s="48"/>
      <c r="SUK90" s="48"/>
      <c r="SUL90" s="48"/>
      <c r="SUM90" s="48"/>
      <c r="SUN90" s="48"/>
      <c r="SUO90" s="48"/>
      <c r="SUP90" s="48"/>
      <c r="SUQ90" s="48"/>
      <c r="SUR90" s="48"/>
      <c r="SUS90" s="48"/>
      <c r="SUT90" s="48"/>
      <c r="SUU90" s="48"/>
      <c r="SUV90" s="48"/>
      <c r="SUW90" s="48"/>
      <c r="SUX90" s="48"/>
      <c r="SUY90" s="48"/>
      <c r="SUZ90" s="48"/>
      <c r="SVA90" s="48"/>
      <c r="SVB90" s="48"/>
      <c r="SVC90" s="48"/>
      <c r="SVD90" s="48"/>
      <c r="SVE90" s="48"/>
      <c r="SVF90" s="48"/>
      <c r="SVG90" s="48"/>
      <c r="SVH90" s="48"/>
      <c r="SVI90" s="48"/>
      <c r="SVJ90" s="48"/>
      <c r="SVK90" s="48"/>
      <c r="SVL90" s="48"/>
      <c r="SVM90" s="48"/>
      <c r="SVN90" s="48"/>
      <c r="SVO90" s="48"/>
      <c r="SVP90" s="48"/>
      <c r="SVQ90" s="48"/>
      <c r="SVR90" s="48"/>
      <c r="SVS90" s="48"/>
      <c r="SVT90" s="48"/>
      <c r="SVU90" s="48"/>
      <c r="SVV90" s="48"/>
      <c r="SVW90" s="48"/>
      <c r="SVX90" s="48"/>
      <c r="SVY90" s="48"/>
      <c r="SVZ90" s="48"/>
      <c r="SWA90" s="48"/>
      <c r="SWB90" s="48"/>
      <c r="SWC90" s="48"/>
      <c r="SWD90" s="48"/>
      <c r="SWE90" s="48"/>
      <c r="SWF90" s="48"/>
      <c r="SWG90" s="48"/>
      <c r="SWH90" s="48"/>
      <c r="SWI90" s="48"/>
      <c r="SWJ90" s="48"/>
      <c r="SWK90" s="48"/>
      <c r="SWL90" s="48"/>
      <c r="SWM90" s="48"/>
      <c r="SWN90" s="48"/>
      <c r="SWO90" s="48"/>
      <c r="SWP90" s="48"/>
      <c r="SWQ90" s="48"/>
      <c r="SWR90" s="48"/>
      <c r="SWS90" s="48"/>
      <c r="SWT90" s="48"/>
      <c r="SWU90" s="48"/>
      <c r="SWV90" s="48"/>
      <c r="SWW90" s="48"/>
      <c r="SWX90" s="48"/>
      <c r="SWY90" s="48"/>
      <c r="SWZ90" s="48"/>
      <c r="SXA90" s="48"/>
      <c r="SXB90" s="48"/>
      <c r="SXC90" s="48"/>
      <c r="SXD90" s="48"/>
      <c r="SXE90" s="48"/>
      <c r="SXF90" s="48"/>
      <c r="SXG90" s="48"/>
      <c r="SXH90" s="48"/>
      <c r="SXI90" s="48"/>
      <c r="SXJ90" s="48"/>
      <c r="SXK90" s="48"/>
      <c r="SXL90" s="48"/>
      <c r="SXM90" s="48"/>
      <c r="SXN90" s="48"/>
      <c r="SXO90" s="48"/>
      <c r="SXP90" s="48"/>
      <c r="SXQ90" s="48"/>
      <c r="SXR90" s="48"/>
      <c r="SXS90" s="48"/>
      <c r="SXT90" s="48"/>
      <c r="SXU90" s="48"/>
      <c r="SXV90" s="48"/>
      <c r="SXW90" s="48"/>
      <c r="SXX90" s="48"/>
      <c r="SXY90" s="48"/>
      <c r="SXZ90" s="48"/>
      <c r="SYA90" s="48"/>
      <c r="SYB90" s="48"/>
      <c r="SYC90" s="48"/>
      <c r="SYD90" s="48"/>
      <c r="SYE90" s="48"/>
      <c r="SYF90" s="48"/>
      <c r="SYG90" s="48"/>
      <c r="SYH90" s="48"/>
      <c r="SYI90" s="48"/>
      <c r="SYJ90" s="48"/>
      <c r="SYK90" s="48"/>
      <c r="SYL90" s="48"/>
      <c r="SYM90" s="48"/>
      <c r="SYN90" s="48"/>
      <c r="SYO90" s="48"/>
      <c r="SYP90" s="48"/>
      <c r="SYQ90" s="48"/>
      <c r="SYR90" s="48"/>
      <c r="SYS90" s="48"/>
      <c r="SYT90" s="48"/>
      <c r="SYU90" s="48"/>
      <c r="SYV90" s="48"/>
      <c r="SYW90" s="48"/>
      <c r="SYX90" s="48"/>
      <c r="SYY90" s="48"/>
      <c r="SYZ90" s="48"/>
      <c r="SZA90" s="48"/>
      <c r="SZB90" s="48"/>
      <c r="SZC90" s="48"/>
      <c r="SZD90" s="48"/>
      <c r="SZE90" s="48"/>
      <c r="SZF90" s="48"/>
      <c r="SZG90" s="48"/>
      <c r="SZH90" s="48"/>
      <c r="SZI90" s="48"/>
      <c r="SZJ90" s="48"/>
      <c r="SZK90" s="48"/>
      <c r="SZL90" s="48"/>
      <c r="SZM90" s="48"/>
      <c r="SZN90" s="48"/>
      <c r="SZO90" s="48"/>
      <c r="SZP90" s="48"/>
      <c r="SZQ90" s="48"/>
      <c r="SZR90" s="48"/>
      <c r="SZS90" s="48"/>
      <c r="SZT90" s="48"/>
      <c r="SZU90" s="48"/>
      <c r="SZV90" s="48"/>
      <c r="SZW90" s="48"/>
      <c r="SZX90" s="48"/>
      <c r="SZY90" s="48"/>
      <c r="SZZ90" s="48"/>
      <c r="TAA90" s="48"/>
      <c r="TAB90" s="48"/>
      <c r="TAC90" s="48"/>
      <c r="TAD90" s="48"/>
      <c r="TAE90" s="48"/>
      <c r="TAF90" s="48"/>
      <c r="TAG90" s="48"/>
      <c r="TAH90" s="48"/>
      <c r="TAI90" s="48"/>
      <c r="TAJ90" s="48"/>
      <c r="TAK90" s="48"/>
      <c r="TAL90" s="48"/>
      <c r="TAM90" s="48"/>
      <c r="TAN90" s="48"/>
      <c r="TAO90" s="48"/>
      <c r="TAP90" s="48"/>
      <c r="TAQ90" s="48"/>
      <c r="TAR90" s="48"/>
      <c r="TAS90" s="48"/>
      <c r="TAT90" s="48"/>
      <c r="TAU90" s="48"/>
      <c r="TAV90" s="48"/>
      <c r="TAW90" s="48"/>
      <c r="TAX90" s="48"/>
      <c r="TAY90" s="48"/>
      <c r="TAZ90" s="48"/>
      <c r="TBA90" s="48"/>
      <c r="TBB90" s="48"/>
      <c r="TBC90" s="48"/>
      <c r="TBD90" s="48"/>
      <c r="TBE90" s="48"/>
      <c r="TBF90" s="48"/>
      <c r="TBG90" s="48"/>
      <c r="TBH90" s="48"/>
      <c r="TBI90" s="48"/>
      <c r="TBJ90" s="48"/>
      <c r="TBK90" s="48"/>
      <c r="TBL90" s="48"/>
      <c r="TBM90" s="48"/>
      <c r="TBN90" s="48"/>
      <c r="TBO90" s="48"/>
      <c r="TBP90" s="48"/>
      <c r="TBQ90" s="48"/>
      <c r="TBR90" s="48"/>
      <c r="TBS90" s="48"/>
      <c r="TBT90" s="48"/>
      <c r="TBU90" s="48"/>
      <c r="TBV90" s="48"/>
      <c r="TBW90" s="48"/>
      <c r="TBX90" s="48"/>
      <c r="TBY90" s="48"/>
      <c r="TBZ90" s="48"/>
      <c r="TCA90" s="48"/>
      <c r="TCB90" s="48"/>
      <c r="TCC90" s="48"/>
      <c r="TCD90" s="48"/>
      <c r="TCE90" s="48"/>
      <c r="TCF90" s="48"/>
      <c r="TCG90" s="48"/>
      <c r="TCH90" s="48"/>
      <c r="TCI90" s="48"/>
      <c r="TCJ90" s="48"/>
      <c r="TCK90" s="48"/>
      <c r="TCL90" s="48"/>
      <c r="TCM90" s="48"/>
      <c r="TCN90" s="48"/>
      <c r="TCO90" s="48"/>
      <c r="TCP90" s="48"/>
      <c r="TCQ90" s="48"/>
      <c r="TCR90" s="48"/>
      <c r="TCS90" s="48"/>
      <c r="TCT90" s="48"/>
      <c r="TCU90" s="48"/>
      <c r="TCV90" s="48"/>
      <c r="TCW90" s="48"/>
      <c r="TCX90" s="48"/>
      <c r="TCY90" s="48"/>
      <c r="TCZ90" s="48"/>
      <c r="TDA90" s="48"/>
      <c r="TDB90" s="48"/>
      <c r="TDC90" s="48"/>
      <c r="TDD90" s="48"/>
      <c r="TDE90" s="48"/>
      <c r="TDF90" s="48"/>
      <c r="TDG90" s="48"/>
      <c r="TDH90" s="48"/>
      <c r="TDI90" s="48"/>
      <c r="TDJ90" s="48"/>
      <c r="TDK90" s="48"/>
      <c r="TDL90" s="48"/>
      <c r="TDM90" s="48"/>
      <c r="TDN90" s="48"/>
      <c r="TDO90" s="48"/>
      <c r="TDP90" s="48"/>
      <c r="TDQ90" s="48"/>
      <c r="TDR90" s="48"/>
      <c r="TDS90" s="48"/>
      <c r="TDT90" s="48"/>
      <c r="TDU90" s="48"/>
      <c r="TDV90" s="48"/>
      <c r="TDW90" s="48"/>
      <c r="TDX90" s="48"/>
      <c r="TDY90" s="48"/>
      <c r="TDZ90" s="48"/>
      <c r="TEA90" s="48"/>
      <c r="TEB90" s="48"/>
      <c r="TEC90" s="48"/>
      <c r="TED90" s="48"/>
      <c r="TEE90" s="48"/>
      <c r="TEF90" s="48"/>
      <c r="TEG90" s="48"/>
      <c r="TEH90" s="48"/>
      <c r="TEI90" s="48"/>
      <c r="TEJ90" s="48"/>
      <c r="TEK90" s="48"/>
      <c r="TEL90" s="48"/>
      <c r="TEM90" s="48"/>
      <c r="TEN90" s="48"/>
      <c r="TEO90" s="48"/>
      <c r="TEP90" s="48"/>
      <c r="TEQ90" s="48"/>
      <c r="TER90" s="48"/>
      <c r="TES90" s="48"/>
      <c r="TET90" s="48"/>
      <c r="TEU90" s="48"/>
      <c r="TEV90" s="48"/>
      <c r="TEW90" s="48"/>
      <c r="TEX90" s="48"/>
      <c r="TEY90" s="48"/>
      <c r="TEZ90" s="48"/>
      <c r="TFA90" s="48"/>
      <c r="TFB90" s="48"/>
      <c r="TFC90" s="48"/>
      <c r="TFD90" s="48"/>
      <c r="TFE90" s="48"/>
      <c r="TFF90" s="48"/>
      <c r="TFG90" s="48"/>
      <c r="TFH90" s="48"/>
      <c r="TFI90" s="48"/>
      <c r="TFJ90" s="48"/>
      <c r="TFK90" s="48"/>
      <c r="TFL90" s="48"/>
      <c r="TFM90" s="48"/>
      <c r="TFN90" s="48"/>
      <c r="TFO90" s="48"/>
      <c r="TFP90" s="48"/>
      <c r="TFQ90" s="48"/>
      <c r="TFR90" s="48"/>
      <c r="TFS90" s="48"/>
      <c r="TFT90" s="48"/>
      <c r="TFU90" s="48"/>
      <c r="TFV90" s="48"/>
      <c r="TFW90" s="48"/>
      <c r="TFX90" s="48"/>
      <c r="TFY90" s="48"/>
      <c r="TFZ90" s="48"/>
      <c r="TGA90" s="48"/>
      <c r="TGB90" s="48"/>
      <c r="TGC90" s="48"/>
      <c r="TGD90" s="48"/>
      <c r="TGE90" s="48"/>
      <c r="TGF90" s="48"/>
      <c r="TGG90" s="48"/>
      <c r="TGH90" s="48"/>
      <c r="TGI90" s="48"/>
      <c r="TGJ90" s="48"/>
      <c r="TGK90" s="48"/>
      <c r="TGL90" s="48"/>
      <c r="TGM90" s="48"/>
      <c r="TGN90" s="48"/>
      <c r="TGO90" s="48"/>
      <c r="TGP90" s="48"/>
      <c r="TGQ90" s="48"/>
      <c r="TGR90" s="48"/>
      <c r="TGS90" s="48"/>
      <c r="TGT90" s="48"/>
      <c r="TGU90" s="48"/>
      <c r="TGV90" s="48"/>
      <c r="TGW90" s="48"/>
      <c r="TGX90" s="48"/>
      <c r="TGY90" s="48"/>
      <c r="TGZ90" s="48"/>
      <c r="THA90" s="48"/>
      <c r="THB90" s="48"/>
      <c r="THC90" s="48"/>
      <c r="THD90" s="48"/>
      <c r="THE90" s="48"/>
      <c r="THF90" s="48"/>
      <c r="THG90" s="48"/>
      <c r="THH90" s="48"/>
      <c r="THI90" s="48"/>
      <c r="THJ90" s="48"/>
      <c r="THK90" s="48"/>
      <c r="THL90" s="48"/>
      <c r="THM90" s="48"/>
      <c r="THN90" s="48"/>
      <c r="THO90" s="48"/>
      <c r="THP90" s="48"/>
      <c r="THQ90" s="48"/>
      <c r="THR90" s="48"/>
      <c r="THS90" s="48"/>
      <c r="THT90" s="48"/>
      <c r="THU90" s="48"/>
      <c r="THV90" s="48"/>
      <c r="THW90" s="48"/>
      <c r="THX90" s="48"/>
      <c r="THY90" s="48"/>
      <c r="THZ90" s="48"/>
      <c r="TIA90" s="48"/>
      <c r="TIB90" s="48"/>
      <c r="TIC90" s="48"/>
      <c r="TID90" s="48"/>
      <c r="TIE90" s="48"/>
      <c r="TIF90" s="48"/>
      <c r="TIG90" s="48"/>
      <c r="TIH90" s="48"/>
      <c r="TII90" s="48"/>
      <c r="TIJ90" s="48"/>
      <c r="TIK90" s="48"/>
      <c r="TIL90" s="48"/>
      <c r="TIM90" s="48"/>
      <c r="TIN90" s="48"/>
      <c r="TIO90" s="48"/>
      <c r="TIP90" s="48"/>
      <c r="TIQ90" s="48"/>
      <c r="TIR90" s="48"/>
      <c r="TIS90" s="48"/>
      <c r="TIT90" s="48"/>
      <c r="TIU90" s="48"/>
      <c r="TIV90" s="48"/>
      <c r="TIW90" s="48"/>
      <c r="TIX90" s="48"/>
      <c r="TIY90" s="48"/>
      <c r="TIZ90" s="48"/>
      <c r="TJA90" s="48"/>
      <c r="TJB90" s="48"/>
      <c r="TJC90" s="48"/>
      <c r="TJD90" s="48"/>
      <c r="TJE90" s="48"/>
      <c r="TJF90" s="48"/>
      <c r="TJG90" s="48"/>
      <c r="TJH90" s="48"/>
      <c r="TJI90" s="48"/>
      <c r="TJJ90" s="48"/>
      <c r="TJK90" s="48"/>
      <c r="TJL90" s="48"/>
      <c r="TJM90" s="48"/>
      <c r="TJN90" s="48"/>
      <c r="TJO90" s="48"/>
      <c r="TJP90" s="48"/>
      <c r="TJQ90" s="48"/>
      <c r="TJR90" s="48"/>
      <c r="TJS90" s="48"/>
      <c r="TJT90" s="48"/>
      <c r="TJU90" s="48"/>
      <c r="TJV90" s="48"/>
      <c r="TJW90" s="48"/>
      <c r="TJX90" s="48"/>
      <c r="TJY90" s="48"/>
      <c r="TJZ90" s="48"/>
      <c r="TKA90" s="48"/>
      <c r="TKB90" s="48"/>
      <c r="TKC90" s="48"/>
      <c r="TKD90" s="48"/>
      <c r="TKE90" s="48"/>
      <c r="TKF90" s="48"/>
      <c r="TKG90" s="48"/>
      <c r="TKH90" s="48"/>
      <c r="TKI90" s="48"/>
      <c r="TKJ90" s="48"/>
      <c r="TKK90" s="48"/>
      <c r="TKL90" s="48"/>
      <c r="TKM90" s="48"/>
      <c r="TKN90" s="48"/>
      <c r="TKO90" s="48"/>
      <c r="TKP90" s="48"/>
      <c r="TKQ90" s="48"/>
      <c r="TKR90" s="48"/>
      <c r="TKS90" s="48"/>
      <c r="TKT90" s="48"/>
      <c r="TKU90" s="48"/>
      <c r="TKV90" s="48"/>
      <c r="TKW90" s="48"/>
      <c r="TKX90" s="48"/>
      <c r="TKY90" s="48"/>
      <c r="TKZ90" s="48"/>
      <c r="TLA90" s="48"/>
      <c r="TLB90" s="48"/>
      <c r="TLC90" s="48"/>
      <c r="TLD90" s="48"/>
      <c r="TLE90" s="48"/>
      <c r="TLF90" s="48"/>
      <c r="TLG90" s="48"/>
      <c r="TLH90" s="48"/>
      <c r="TLI90" s="48"/>
      <c r="TLJ90" s="48"/>
      <c r="TLK90" s="48"/>
      <c r="TLL90" s="48"/>
      <c r="TLM90" s="48"/>
      <c r="TLN90" s="48"/>
      <c r="TLO90" s="48"/>
      <c r="TLP90" s="48"/>
      <c r="TLQ90" s="48"/>
      <c r="TLR90" s="48"/>
      <c r="TLS90" s="48"/>
      <c r="TLT90" s="48"/>
      <c r="TLU90" s="48"/>
      <c r="TLV90" s="48"/>
      <c r="TLW90" s="48"/>
      <c r="TLX90" s="48"/>
      <c r="TLY90" s="48"/>
      <c r="TLZ90" s="48"/>
      <c r="TMA90" s="48"/>
      <c r="TMB90" s="48"/>
      <c r="TMC90" s="48"/>
      <c r="TMD90" s="48"/>
      <c r="TME90" s="48"/>
      <c r="TMF90" s="48"/>
      <c r="TMG90" s="48"/>
      <c r="TMH90" s="48"/>
      <c r="TMI90" s="48"/>
      <c r="TMJ90" s="48"/>
      <c r="TMK90" s="48"/>
      <c r="TML90" s="48"/>
      <c r="TMM90" s="48"/>
      <c r="TMN90" s="48"/>
      <c r="TMO90" s="48"/>
      <c r="TMP90" s="48"/>
      <c r="TMQ90" s="48"/>
      <c r="TMR90" s="48"/>
      <c r="TMS90" s="48"/>
      <c r="TMT90" s="48"/>
      <c r="TMU90" s="48"/>
      <c r="TMV90" s="48"/>
      <c r="TMW90" s="48"/>
      <c r="TMX90" s="48"/>
      <c r="TMY90" s="48"/>
      <c r="TMZ90" s="48"/>
      <c r="TNA90" s="48"/>
      <c r="TNB90" s="48"/>
      <c r="TNC90" s="48"/>
      <c r="TND90" s="48"/>
      <c r="TNE90" s="48"/>
      <c r="TNF90" s="48"/>
      <c r="TNG90" s="48"/>
      <c r="TNH90" s="48"/>
      <c r="TNI90" s="48"/>
      <c r="TNJ90" s="48"/>
      <c r="TNK90" s="48"/>
      <c r="TNL90" s="48"/>
      <c r="TNM90" s="48"/>
      <c r="TNN90" s="48"/>
      <c r="TNO90" s="48"/>
      <c r="TNP90" s="48"/>
      <c r="TNQ90" s="48"/>
      <c r="TNR90" s="48"/>
      <c r="TNS90" s="48"/>
      <c r="TNT90" s="48"/>
      <c r="TNU90" s="48"/>
      <c r="TNV90" s="48"/>
      <c r="TNW90" s="48"/>
      <c r="TNX90" s="48"/>
      <c r="TNY90" s="48"/>
      <c r="TNZ90" s="48"/>
      <c r="TOA90" s="48"/>
      <c r="TOB90" s="48"/>
      <c r="TOC90" s="48"/>
      <c r="TOD90" s="48"/>
      <c r="TOE90" s="48"/>
      <c r="TOF90" s="48"/>
      <c r="TOG90" s="48"/>
      <c r="TOH90" s="48"/>
      <c r="TOI90" s="48"/>
      <c r="TOJ90" s="48"/>
      <c r="TOK90" s="48"/>
      <c r="TOL90" s="48"/>
      <c r="TOM90" s="48"/>
      <c r="TON90" s="48"/>
      <c r="TOO90" s="48"/>
      <c r="TOP90" s="48"/>
      <c r="TOQ90" s="48"/>
      <c r="TOR90" s="48"/>
      <c r="TOS90" s="48"/>
      <c r="TOT90" s="48"/>
      <c r="TOU90" s="48"/>
      <c r="TOV90" s="48"/>
      <c r="TOW90" s="48"/>
      <c r="TOX90" s="48"/>
      <c r="TOY90" s="48"/>
      <c r="TOZ90" s="48"/>
      <c r="TPA90" s="48"/>
      <c r="TPB90" s="48"/>
      <c r="TPC90" s="48"/>
      <c r="TPD90" s="48"/>
      <c r="TPE90" s="48"/>
      <c r="TPF90" s="48"/>
      <c r="TPG90" s="48"/>
      <c r="TPH90" s="48"/>
      <c r="TPI90" s="48"/>
      <c r="TPJ90" s="48"/>
      <c r="TPK90" s="48"/>
      <c r="TPL90" s="48"/>
      <c r="TPM90" s="48"/>
      <c r="TPN90" s="48"/>
      <c r="TPO90" s="48"/>
      <c r="TPP90" s="48"/>
      <c r="TPQ90" s="48"/>
      <c r="TPR90" s="48"/>
      <c r="TPS90" s="48"/>
      <c r="TPT90" s="48"/>
      <c r="TPU90" s="48"/>
      <c r="TPV90" s="48"/>
      <c r="TPW90" s="48"/>
      <c r="TPX90" s="48"/>
      <c r="TPY90" s="48"/>
      <c r="TPZ90" s="48"/>
      <c r="TQA90" s="48"/>
      <c r="TQB90" s="48"/>
      <c r="TQC90" s="48"/>
      <c r="TQD90" s="48"/>
      <c r="TQE90" s="48"/>
      <c r="TQF90" s="48"/>
      <c r="TQG90" s="48"/>
      <c r="TQH90" s="48"/>
      <c r="TQI90" s="48"/>
      <c r="TQJ90" s="48"/>
      <c r="TQK90" s="48"/>
      <c r="TQL90" s="48"/>
      <c r="TQM90" s="48"/>
      <c r="TQN90" s="48"/>
      <c r="TQO90" s="48"/>
      <c r="TQP90" s="48"/>
      <c r="TQQ90" s="48"/>
      <c r="TQR90" s="48"/>
      <c r="TQS90" s="48"/>
      <c r="TQT90" s="48"/>
      <c r="TQU90" s="48"/>
      <c r="TQV90" s="48"/>
      <c r="TQW90" s="48"/>
      <c r="TQX90" s="48"/>
      <c r="TQY90" s="48"/>
      <c r="TQZ90" s="48"/>
      <c r="TRA90" s="48"/>
      <c r="TRB90" s="48"/>
      <c r="TRC90" s="48"/>
      <c r="TRD90" s="48"/>
      <c r="TRE90" s="48"/>
      <c r="TRF90" s="48"/>
      <c r="TRG90" s="48"/>
      <c r="TRH90" s="48"/>
      <c r="TRI90" s="48"/>
      <c r="TRJ90" s="48"/>
      <c r="TRK90" s="48"/>
      <c r="TRL90" s="48"/>
      <c r="TRM90" s="48"/>
      <c r="TRN90" s="48"/>
      <c r="TRO90" s="48"/>
      <c r="TRP90" s="48"/>
      <c r="TRQ90" s="48"/>
      <c r="TRR90" s="48"/>
      <c r="TRS90" s="48"/>
      <c r="TRT90" s="48"/>
      <c r="TRU90" s="48"/>
      <c r="TRV90" s="48"/>
      <c r="TRW90" s="48"/>
      <c r="TRX90" s="48"/>
      <c r="TRY90" s="48"/>
      <c r="TRZ90" s="48"/>
      <c r="TSA90" s="48"/>
      <c r="TSB90" s="48"/>
      <c r="TSC90" s="48"/>
      <c r="TSD90" s="48"/>
      <c r="TSE90" s="48"/>
      <c r="TSF90" s="48"/>
      <c r="TSG90" s="48"/>
      <c r="TSH90" s="48"/>
      <c r="TSI90" s="48"/>
      <c r="TSJ90" s="48"/>
      <c r="TSK90" s="48"/>
      <c r="TSL90" s="48"/>
      <c r="TSM90" s="48"/>
      <c r="TSN90" s="48"/>
      <c r="TSO90" s="48"/>
      <c r="TSP90" s="48"/>
      <c r="TSQ90" s="48"/>
      <c r="TSR90" s="48"/>
      <c r="TSS90" s="48"/>
      <c r="TST90" s="48"/>
      <c r="TSU90" s="48"/>
      <c r="TSV90" s="48"/>
      <c r="TSW90" s="48"/>
      <c r="TSX90" s="48"/>
      <c r="TSY90" s="48"/>
      <c r="TSZ90" s="48"/>
      <c r="TTA90" s="48"/>
      <c r="TTB90" s="48"/>
      <c r="TTC90" s="48"/>
      <c r="TTD90" s="48"/>
      <c r="TTE90" s="48"/>
      <c r="TTF90" s="48"/>
      <c r="TTG90" s="48"/>
      <c r="TTH90" s="48"/>
      <c r="TTI90" s="48"/>
      <c r="TTJ90" s="48"/>
      <c r="TTK90" s="48"/>
      <c r="TTL90" s="48"/>
      <c r="TTM90" s="48"/>
      <c r="TTN90" s="48"/>
      <c r="TTO90" s="48"/>
      <c r="TTP90" s="48"/>
      <c r="TTQ90" s="48"/>
      <c r="TTR90" s="48"/>
      <c r="TTS90" s="48"/>
      <c r="TTT90" s="48"/>
      <c r="TTU90" s="48"/>
      <c r="TTV90" s="48"/>
      <c r="TTW90" s="48"/>
      <c r="TTX90" s="48"/>
      <c r="TTY90" s="48"/>
      <c r="TTZ90" s="48"/>
      <c r="TUA90" s="48"/>
      <c r="TUB90" s="48"/>
      <c r="TUC90" s="48"/>
      <c r="TUD90" s="48"/>
      <c r="TUE90" s="48"/>
      <c r="TUF90" s="48"/>
      <c r="TUG90" s="48"/>
      <c r="TUH90" s="48"/>
      <c r="TUI90" s="48"/>
      <c r="TUJ90" s="48"/>
      <c r="TUK90" s="48"/>
      <c r="TUL90" s="48"/>
      <c r="TUM90" s="48"/>
      <c r="TUN90" s="48"/>
      <c r="TUO90" s="48"/>
      <c r="TUP90" s="48"/>
      <c r="TUQ90" s="48"/>
      <c r="TUR90" s="48"/>
      <c r="TUS90" s="48"/>
      <c r="TUT90" s="48"/>
      <c r="TUU90" s="48"/>
      <c r="TUV90" s="48"/>
      <c r="TUW90" s="48"/>
      <c r="TUX90" s="48"/>
      <c r="TUY90" s="48"/>
      <c r="TUZ90" s="48"/>
      <c r="TVA90" s="48"/>
      <c r="TVB90" s="48"/>
      <c r="TVC90" s="48"/>
      <c r="TVD90" s="48"/>
      <c r="TVE90" s="48"/>
      <c r="TVF90" s="48"/>
      <c r="TVG90" s="48"/>
      <c r="TVH90" s="48"/>
      <c r="TVI90" s="48"/>
      <c r="TVJ90" s="48"/>
      <c r="TVK90" s="48"/>
      <c r="TVL90" s="48"/>
      <c r="TVM90" s="48"/>
      <c r="TVN90" s="48"/>
      <c r="TVO90" s="48"/>
      <c r="TVP90" s="48"/>
      <c r="TVQ90" s="48"/>
      <c r="TVR90" s="48"/>
      <c r="TVS90" s="48"/>
      <c r="TVT90" s="48"/>
      <c r="TVU90" s="48"/>
      <c r="TVV90" s="48"/>
      <c r="TVW90" s="48"/>
      <c r="TVX90" s="48"/>
      <c r="TVY90" s="48"/>
      <c r="TVZ90" s="48"/>
      <c r="TWA90" s="48"/>
      <c r="TWB90" s="48"/>
      <c r="TWC90" s="48"/>
      <c r="TWD90" s="48"/>
      <c r="TWE90" s="48"/>
      <c r="TWF90" s="48"/>
      <c r="TWG90" s="48"/>
      <c r="TWH90" s="48"/>
      <c r="TWI90" s="48"/>
      <c r="TWJ90" s="48"/>
      <c r="TWK90" s="48"/>
      <c r="TWL90" s="48"/>
      <c r="TWM90" s="48"/>
      <c r="TWN90" s="48"/>
      <c r="TWO90" s="48"/>
      <c r="TWP90" s="48"/>
      <c r="TWQ90" s="48"/>
      <c r="TWR90" s="48"/>
      <c r="TWS90" s="48"/>
      <c r="TWT90" s="48"/>
      <c r="TWU90" s="48"/>
      <c r="TWV90" s="48"/>
      <c r="TWW90" s="48"/>
      <c r="TWX90" s="48"/>
      <c r="TWY90" s="48"/>
      <c r="TWZ90" s="48"/>
      <c r="TXA90" s="48"/>
      <c r="TXB90" s="48"/>
      <c r="TXC90" s="48"/>
      <c r="TXD90" s="48"/>
      <c r="TXE90" s="48"/>
      <c r="TXF90" s="48"/>
      <c r="TXG90" s="48"/>
      <c r="TXH90" s="48"/>
      <c r="TXI90" s="48"/>
      <c r="TXJ90" s="48"/>
      <c r="TXK90" s="48"/>
      <c r="TXL90" s="48"/>
      <c r="TXM90" s="48"/>
      <c r="TXN90" s="48"/>
      <c r="TXO90" s="48"/>
      <c r="TXP90" s="48"/>
      <c r="TXQ90" s="48"/>
      <c r="TXR90" s="48"/>
      <c r="TXS90" s="48"/>
      <c r="TXT90" s="48"/>
      <c r="TXU90" s="48"/>
      <c r="TXV90" s="48"/>
      <c r="TXW90" s="48"/>
      <c r="TXX90" s="48"/>
      <c r="TXY90" s="48"/>
      <c r="TXZ90" s="48"/>
      <c r="TYA90" s="48"/>
      <c r="TYB90" s="48"/>
      <c r="TYC90" s="48"/>
      <c r="TYD90" s="48"/>
      <c r="TYE90" s="48"/>
      <c r="TYF90" s="48"/>
      <c r="TYG90" s="48"/>
      <c r="TYH90" s="48"/>
      <c r="TYI90" s="48"/>
      <c r="TYJ90" s="48"/>
      <c r="TYK90" s="48"/>
      <c r="TYL90" s="48"/>
      <c r="TYM90" s="48"/>
      <c r="TYN90" s="48"/>
      <c r="TYO90" s="48"/>
      <c r="TYP90" s="48"/>
      <c r="TYQ90" s="48"/>
      <c r="TYR90" s="48"/>
      <c r="TYS90" s="48"/>
      <c r="TYT90" s="48"/>
      <c r="TYU90" s="48"/>
      <c r="TYV90" s="48"/>
      <c r="TYW90" s="48"/>
      <c r="TYX90" s="48"/>
      <c r="TYY90" s="48"/>
      <c r="TYZ90" s="48"/>
      <c r="TZA90" s="48"/>
      <c r="TZB90" s="48"/>
      <c r="TZC90" s="48"/>
      <c r="TZD90" s="48"/>
      <c r="TZE90" s="48"/>
      <c r="TZF90" s="48"/>
      <c r="TZG90" s="48"/>
      <c r="TZH90" s="48"/>
      <c r="TZI90" s="48"/>
      <c r="TZJ90" s="48"/>
      <c r="TZK90" s="48"/>
      <c r="TZL90" s="48"/>
      <c r="TZM90" s="48"/>
      <c r="TZN90" s="48"/>
      <c r="TZO90" s="48"/>
      <c r="TZP90" s="48"/>
      <c r="TZQ90" s="48"/>
      <c r="TZR90" s="48"/>
      <c r="TZS90" s="48"/>
      <c r="TZT90" s="48"/>
      <c r="TZU90" s="48"/>
      <c r="TZV90" s="48"/>
      <c r="TZW90" s="48"/>
      <c r="TZX90" s="48"/>
      <c r="TZY90" s="48"/>
      <c r="TZZ90" s="48"/>
      <c r="UAA90" s="48"/>
      <c r="UAB90" s="48"/>
      <c r="UAC90" s="48"/>
      <c r="UAD90" s="48"/>
      <c r="UAE90" s="48"/>
      <c r="UAF90" s="48"/>
      <c r="UAG90" s="48"/>
      <c r="UAH90" s="48"/>
      <c r="UAI90" s="48"/>
      <c r="UAJ90" s="48"/>
      <c r="UAK90" s="48"/>
      <c r="UAL90" s="48"/>
      <c r="UAM90" s="48"/>
      <c r="UAN90" s="48"/>
      <c r="UAO90" s="48"/>
      <c r="UAP90" s="48"/>
      <c r="UAQ90" s="48"/>
      <c r="UAR90" s="48"/>
      <c r="UAS90" s="48"/>
      <c r="UAT90" s="48"/>
      <c r="UAU90" s="48"/>
      <c r="UAV90" s="48"/>
      <c r="UAW90" s="48"/>
      <c r="UAX90" s="48"/>
      <c r="UAY90" s="48"/>
      <c r="UAZ90" s="48"/>
      <c r="UBA90" s="48"/>
      <c r="UBB90" s="48"/>
      <c r="UBC90" s="48"/>
      <c r="UBD90" s="48"/>
      <c r="UBE90" s="48"/>
      <c r="UBF90" s="48"/>
      <c r="UBG90" s="48"/>
      <c r="UBH90" s="48"/>
      <c r="UBI90" s="48"/>
      <c r="UBJ90" s="48"/>
      <c r="UBK90" s="48"/>
      <c r="UBL90" s="48"/>
      <c r="UBM90" s="48"/>
      <c r="UBN90" s="48"/>
      <c r="UBO90" s="48"/>
      <c r="UBP90" s="48"/>
      <c r="UBQ90" s="48"/>
      <c r="UBR90" s="48"/>
      <c r="UBS90" s="48"/>
      <c r="UBT90" s="48"/>
      <c r="UBU90" s="48"/>
      <c r="UBV90" s="48"/>
      <c r="UBW90" s="48"/>
      <c r="UBX90" s="48"/>
      <c r="UBY90" s="48"/>
      <c r="UBZ90" s="48"/>
      <c r="UCA90" s="48"/>
      <c r="UCB90" s="48"/>
      <c r="UCC90" s="48"/>
      <c r="UCD90" s="48"/>
      <c r="UCE90" s="48"/>
      <c r="UCF90" s="48"/>
      <c r="UCG90" s="48"/>
      <c r="UCH90" s="48"/>
      <c r="UCI90" s="48"/>
      <c r="UCJ90" s="48"/>
      <c r="UCK90" s="48"/>
      <c r="UCL90" s="48"/>
      <c r="UCM90" s="48"/>
      <c r="UCN90" s="48"/>
      <c r="UCO90" s="48"/>
      <c r="UCP90" s="48"/>
      <c r="UCQ90" s="48"/>
      <c r="UCR90" s="48"/>
      <c r="UCS90" s="48"/>
      <c r="UCT90" s="48"/>
      <c r="UCU90" s="48"/>
      <c r="UCV90" s="48"/>
      <c r="UCW90" s="48"/>
      <c r="UCX90" s="48"/>
      <c r="UCY90" s="48"/>
      <c r="UCZ90" s="48"/>
      <c r="UDA90" s="48"/>
      <c r="UDB90" s="48"/>
      <c r="UDC90" s="48"/>
      <c r="UDD90" s="48"/>
      <c r="UDE90" s="48"/>
      <c r="UDF90" s="48"/>
      <c r="UDG90" s="48"/>
      <c r="UDH90" s="48"/>
      <c r="UDI90" s="48"/>
      <c r="UDJ90" s="48"/>
      <c r="UDK90" s="48"/>
      <c r="UDL90" s="48"/>
      <c r="UDM90" s="48"/>
      <c r="UDN90" s="48"/>
      <c r="UDO90" s="48"/>
      <c r="UDP90" s="48"/>
      <c r="UDQ90" s="48"/>
      <c r="UDR90" s="48"/>
      <c r="UDS90" s="48"/>
      <c r="UDT90" s="48"/>
      <c r="UDU90" s="48"/>
      <c r="UDV90" s="48"/>
      <c r="UDW90" s="48"/>
      <c r="UDX90" s="48"/>
      <c r="UDY90" s="48"/>
      <c r="UDZ90" s="48"/>
      <c r="UEA90" s="48"/>
      <c r="UEB90" s="48"/>
      <c r="UEC90" s="48"/>
      <c r="UED90" s="48"/>
      <c r="UEE90" s="48"/>
      <c r="UEF90" s="48"/>
      <c r="UEG90" s="48"/>
      <c r="UEH90" s="48"/>
      <c r="UEI90" s="48"/>
      <c r="UEJ90" s="48"/>
      <c r="UEK90" s="48"/>
      <c r="UEL90" s="48"/>
      <c r="UEM90" s="48"/>
      <c r="UEN90" s="48"/>
      <c r="UEO90" s="48"/>
      <c r="UEP90" s="48"/>
      <c r="UEQ90" s="48"/>
      <c r="UER90" s="48"/>
      <c r="UES90" s="48"/>
      <c r="UET90" s="48"/>
      <c r="UEU90" s="48"/>
      <c r="UEV90" s="48"/>
      <c r="UEW90" s="48"/>
      <c r="UEX90" s="48"/>
      <c r="UEY90" s="48"/>
      <c r="UEZ90" s="48"/>
      <c r="UFA90" s="48"/>
      <c r="UFB90" s="48"/>
      <c r="UFC90" s="48"/>
      <c r="UFD90" s="48"/>
      <c r="UFE90" s="48"/>
      <c r="UFF90" s="48"/>
      <c r="UFG90" s="48"/>
      <c r="UFH90" s="48"/>
      <c r="UFI90" s="48"/>
      <c r="UFJ90" s="48"/>
      <c r="UFK90" s="48"/>
      <c r="UFL90" s="48"/>
      <c r="UFM90" s="48"/>
      <c r="UFN90" s="48"/>
      <c r="UFO90" s="48"/>
      <c r="UFP90" s="48"/>
      <c r="UFQ90" s="48"/>
      <c r="UFR90" s="48"/>
      <c r="UFS90" s="48"/>
      <c r="UFT90" s="48"/>
      <c r="UFU90" s="48"/>
      <c r="UFV90" s="48"/>
      <c r="UFW90" s="48"/>
      <c r="UFX90" s="48"/>
      <c r="UFY90" s="48"/>
      <c r="UFZ90" s="48"/>
      <c r="UGA90" s="48"/>
      <c r="UGB90" s="48"/>
      <c r="UGC90" s="48"/>
      <c r="UGD90" s="48"/>
      <c r="UGE90" s="48"/>
      <c r="UGF90" s="48"/>
      <c r="UGG90" s="48"/>
      <c r="UGH90" s="48"/>
      <c r="UGI90" s="48"/>
      <c r="UGJ90" s="48"/>
      <c r="UGK90" s="48"/>
      <c r="UGL90" s="48"/>
      <c r="UGM90" s="48"/>
      <c r="UGN90" s="48"/>
      <c r="UGO90" s="48"/>
      <c r="UGP90" s="48"/>
      <c r="UGQ90" s="48"/>
      <c r="UGR90" s="48"/>
      <c r="UGS90" s="48"/>
      <c r="UGT90" s="48"/>
      <c r="UGU90" s="48"/>
      <c r="UGV90" s="48"/>
      <c r="UGW90" s="48"/>
      <c r="UGX90" s="48"/>
      <c r="UGY90" s="48"/>
      <c r="UGZ90" s="48"/>
      <c r="UHA90" s="48"/>
      <c r="UHB90" s="48"/>
      <c r="UHC90" s="48"/>
      <c r="UHD90" s="48"/>
      <c r="UHE90" s="48"/>
      <c r="UHF90" s="48"/>
      <c r="UHG90" s="48"/>
      <c r="UHH90" s="48"/>
      <c r="UHI90" s="48"/>
      <c r="UHJ90" s="48"/>
      <c r="UHK90" s="48"/>
      <c r="UHL90" s="48"/>
      <c r="UHM90" s="48"/>
      <c r="UHN90" s="48"/>
      <c r="UHO90" s="48"/>
      <c r="UHP90" s="48"/>
      <c r="UHQ90" s="48"/>
      <c r="UHR90" s="48"/>
      <c r="UHS90" s="48"/>
      <c r="UHT90" s="48"/>
      <c r="UHU90" s="48"/>
      <c r="UHV90" s="48"/>
      <c r="UHW90" s="48"/>
      <c r="UHX90" s="48"/>
      <c r="UHY90" s="48"/>
      <c r="UHZ90" s="48"/>
      <c r="UIA90" s="48"/>
      <c r="UIB90" s="48"/>
      <c r="UIC90" s="48"/>
      <c r="UID90" s="48"/>
      <c r="UIE90" s="48"/>
      <c r="UIF90" s="48"/>
      <c r="UIG90" s="48"/>
      <c r="UIH90" s="48"/>
      <c r="UII90" s="48"/>
      <c r="UIJ90" s="48"/>
      <c r="UIK90" s="48"/>
      <c r="UIL90" s="48"/>
      <c r="UIM90" s="48"/>
      <c r="UIN90" s="48"/>
      <c r="UIO90" s="48"/>
      <c r="UIP90" s="48"/>
      <c r="UIQ90" s="48"/>
      <c r="UIR90" s="48"/>
      <c r="UIS90" s="48"/>
      <c r="UIT90" s="48"/>
      <c r="UIU90" s="48"/>
      <c r="UIV90" s="48"/>
      <c r="UIW90" s="48"/>
      <c r="UIX90" s="48"/>
      <c r="UIY90" s="48"/>
      <c r="UIZ90" s="48"/>
      <c r="UJA90" s="48"/>
      <c r="UJB90" s="48"/>
      <c r="UJC90" s="48"/>
      <c r="UJD90" s="48"/>
      <c r="UJE90" s="48"/>
      <c r="UJF90" s="48"/>
      <c r="UJG90" s="48"/>
      <c r="UJH90" s="48"/>
      <c r="UJI90" s="48"/>
      <c r="UJJ90" s="48"/>
      <c r="UJK90" s="48"/>
      <c r="UJL90" s="48"/>
      <c r="UJM90" s="48"/>
      <c r="UJN90" s="48"/>
      <c r="UJO90" s="48"/>
      <c r="UJP90" s="48"/>
      <c r="UJQ90" s="48"/>
      <c r="UJR90" s="48"/>
      <c r="UJS90" s="48"/>
      <c r="UJT90" s="48"/>
      <c r="UJU90" s="48"/>
      <c r="UJV90" s="48"/>
      <c r="UJW90" s="48"/>
      <c r="UJX90" s="48"/>
      <c r="UJY90" s="48"/>
      <c r="UJZ90" s="48"/>
      <c r="UKA90" s="48"/>
      <c r="UKB90" s="48"/>
      <c r="UKC90" s="48"/>
      <c r="UKD90" s="48"/>
      <c r="UKE90" s="48"/>
      <c r="UKF90" s="48"/>
      <c r="UKG90" s="48"/>
      <c r="UKH90" s="48"/>
      <c r="UKI90" s="48"/>
      <c r="UKJ90" s="48"/>
      <c r="UKK90" s="48"/>
      <c r="UKL90" s="48"/>
      <c r="UKM90" s="48"/>
      <c r="UKN90" s="48"/>
      <c r="UKO90" s="48"/>
      <c r="UKP90" s="48"/>
      <c r="UKQ90" s="48"/>
      <c r="UKR90" s="48"/>
      <c r="UKS90" s="48"/>
      <c r="UKT90" s="48"/>
      <c r="UKU90" s="48"/>
      <c r="UKV90" s="48"/>
      <c r="UKW90" s="48"/>
      <c r="UKX90" s="48"/>
      <c r="UKY90" s="48"/>
      <c r="UKZ90" s="48"/>
      <c r="ULA90" s="48"/>
      <c r="ULB90" s="48"/>
      <c r="ULC90" s="48"/>
      <c r="ULD90" s="48"/>
      <c r="ULE90" s="48"/>
      <c r="ULF90" s="48"/>
      <c r="ULG90" s="48"/>
      <c r="ULH90" s="48"/>
      <c r="ULI90" s="48"/>
      <c r="ULJ90" s="48"/>
      <c r="ULK90" s="48"/>
      <c r="ULL90" s="48"/>
      <c r="ULM90" s="48"/>
      <c r="ULN90" s="48"/>
      <c r="ULO90" s="48"/>
      <c r="ULP90" s="48"/>
      <c r="ULQ90" s="48"/>
      <c r="ULR90" s="48"/>
      <c r="ULS90" s="48"/>
      <c r="ULT90" s="48"/>
      <c r="ULU90" s="48"/>
      <c r="ULV90" s="48"/>
      <c r="ULW90" s="48"/>
      <c r="ULX90" s="48"/>
      <c r="ULY90" s="48"/>
      <c r="ULZ90" s="48"/>
      <c r="UMA90" s="48"/>
      <c r="UMB90" s="48"/>
      <c r="UMC90" s="48"/>
      <c r="UMD90" s="48"/>
      <c r="UME90" s="48"/>
      <c r="UMF90" s="48"/>
      <c r="UMG90" s="48"/>
      <c r="UMH90" s="48"/>
      <c r="UMI90" s="48"/>
      <c r="UMJ90" s="48"/>
      <c r="UMK90" s="48"/>
      <c r="UML90" s="48"/>
      <c r="UMM90" s="48"/>
      <c r="UMN90" s="48"/>
      <c r="UMO90" s="48"/>
      <c r="UMP90" s="48"/>
      <c r="UMQ90" s="48"/>
      <c r="UMR90" s="48"/>
      <c r="UMS90" s="48"/>
      <c r="UMT90" s="48"/>
      <c r="UMU90" s="48"/>
      <c r="UMV90" s="48"/>
      <c r="UMW90" s="48"/>
      <c r="UMX90" s="48"/>
      <c r="UMY90" s="48"/>
      <c r="UMZ90" s="48"/>
      <c r="UNA90" s="48"/>
      <c r="UNB90" s="48"/>
      <c r="UNC90" s="48"/>
      <c r="UND90" s="48"/>
      <c r="UNE90" s="48"/>
      <c r="UNF90" s="48"/>
      <c r="UNG90" s="48"/>
      <c r="UNH90" s="48"/>
      <c r="UNI90" s="48"/>
      <c r="UNJ90" s="48"/>
      <c r="UNK90" s="48"/>
      <c r="UNL90" s="48"/>
      <c r="UNM90" s="48"/>
      <c r="UNN90" s="48"/>
      <c r="UNO90" s="48"/>
      <c r="UNP90" s="48"/>
      <c r="UNQ90" s="48"/>
      <c r="UNR90" s="48"/>
      <c r="UNS90" s="48"/>
      <c r="UNT90" s="48"/>
      <c r="UNU90" s="48"/>
      <c r="UNV90" s="48"/>
      <c r="UNW90" s="48"/>
      <c r="UNX90" s="48"/>
      <c r="UNY90" s="48"/>
      <c r="UNZ90" s="48"/>
      <c r="UOA90" s="48"/>
      <c r="UOB90" s="48"/>
      <c r="UOC90" s="48"/>
      <c r="UOD90" s="48"/>
      <c r="UOE90" s="48"/>
      <c r="UOF90" s="48"/>
      <c r="UOG90" s="48"/>
      <c r="UOH90" s="48"/>
      <c r="UOI90" s="48"/>
      <c r="UOJ90" s="48"/>
      <c r="UOK90" s="48"/>
      <c r="UOL90" s="48"/>
      <c r="UOM90" s="48"/>
      <c r="UON90" s="48"/>
      <c r="UOO90" s="48"/>
      <c r="UOP90" s="48"/>
      <c r="UOQ90" s="48"/>
      <c r="UOR90" s="48"/>
      <c r="UOS90" s="48"/>
      <c r="UOT90" s="48"/>
      <c r="UOU90" s="48"/>
      <c r="UOV90" s="48"/>
      <c r="UOW90" s="48"/>
      <c r="UOX90" s="48"/>
      <c r="UOY90" s="48"/>
      <c r="UOZ90" s="48"/>
      <c r="UPA90" s="48"/>
      <c r="UPB90" s="48"/>
      <c r="UPC90" s="48"/>
      <c r="UPD90" s="48"/>
      <c r="UPE90" s="48"/>
      <c r="UPF90" s="48"/>
      <c r="UPG90" s="48"/>
      <c r="UPH90" s="48"/>
      <c r="UPI90" s="48"/>
      <c r="UPJ90" s="48"/>
      <c r="UPK90" s="48"/>
      <c r="UPL90" s="48"/>
      <c r="UPM90" s="48"/>
      <c r="UPN90" s="48"/>
      <c r="UPO90" s="48"/>
      <c r="UPP90" s="48"/>
      <c r="UPQ90" s="48"/>
      <c r="UPR90" s="48"/>
      <c r="UPS90" s="48"/>
      <c r="UPT90" s="48"/>
      <c r="UPU90" s="48"/>
      <c r="UPV90" s="48"/>
      <c r="UPW90" s="48"/>
      <c r="UPX90" s="48"/>
      <c r="UPY90" s="48"/>
      <c r="UPZ90" s="48"/>
      <c r="UQA90" s="48"/>
      <c r="UQB90" s="48"/>
      <c r="UQC90" s="48"/>
      <c r="UQD90" s="48"/>
      <c r="UQE90" s="48"/>
      <c r="UQF90" s="48"/>
      <c r="UQG90" s="48"/>
      <c r="UQH90" s="48"/>
      <c r="UQI90" s="48"/>
      <c r="UQJ90" s="48"/>
      <c r="UQK90" s="48"/>
      <c r="UQL90" s="48"/>
      <c r="UQM90" s="48"/>
      <c r="UQN90" s="48"/>
      <c r="UQO90" s="48"/>
      <c r="UQP90" s="48"/>
      <c r="UQQ90" s="48"/>
      <c r="UQR90" s="48"/>
      <c r="UQS90" s="48"/>
      <c r="UQT90" s="48"/>
      <c r="UQU90" s="48"/>
      <c r="UQV90" s="48"/>
      <c r="UQW90" s="48"/>
      <c r="UQX90" s="48"/>
      <c r="UQY90" s="48"/>
      <c r="UQZ90" s="48"/>
      <c r="URA90" s="48"/>
      <c r="URB90" s="48"/>
      <c r="URC90" s="48"/>
      <c r="URD90" s="48"/>
      <c r="URE90" s="48"/>
      <c r="URF90" s="48"/>
      <c r="URG90" s="48"/>
      <c r="URH90" s="48"/>
      <c r="URI90" s="48"/>
      <c r="URJ90" s="48"/>
      <c r="URK90" s="48"/>
      <c r="URL90" s="48"/>
      <c r="URM90" s="48"/>
      <c r="URN90" s="48"/>
      <c r="URO90" s="48"/>
      <c r="URP90" s="48"/>
      <c r="URQ90" s="48"/>
      <c r="URR90" s="48"/>
      <c r="URS90" s="48"/>
      <c r="URT90" s="48"/>
      <c r="URU90" s="48"/>
      <c r="URV90" s="48"/>
      <c r="URW90" s="48"/>
      <c r="URX90" s="48"/>
      <c r="URY90" s="48"/>
      <c r="URZ90" s="48"/>
      <c r="USA90" s="48"/>
      <c r="USB90" s="48"/>
      <c r="USC90" s="48"/>
      <c r="USD90" s="48"/>
      <c r="USE90" s="48"/>
      <c r="USF90" s="48"/>
      <c r="USG90" s="48"/>
      <c r="USH90" s="48"/>
      <c r="USI90" s="48"/>
      <c r="USJ90" s="48"/>
      <c r="USK90" s="48"/>
      <c r="USL90" s="48"/>
      <c r="USM90" s="48"/>
      <c r="USN90" s="48"/>
      <c r="USO90" s="48"/>
      <c r="USP90" s="48"/>
      <c r="USQ90" s="48"/>
      <c r="USR90" s="48"/>
      <c r="USS90" s="48"/>
      <c r="UST90" s="48"/>
      <c r="USU90" s="48"/>
      <c r="USV90" s="48"/>
      <c r="USW90" s="48"/>
      <c r="USX90" s="48"/>
      <c r="USY90" s="48"/>
      <c r="USZ90" s="48"/>
      <c r="UTA90" s="48"/>
      <c r="UTB90" s="48"/>
      <c r="UTC90" s="48"/>
      <c r="UTD90" s="48"/>
      <c r="UTE90" s="48"/>
      <c r="UTF90" s="48"/>
      <c r="UTG90" s="48"/>
      <c r="UTH90" s="48"/>
      <c r="UTI90" s="48"/>
      <c r="UTJ90" s="48"/>
      <c r="UTK90" s="48"/>
      <c r="UTL90" s="48"/>
      <c r="UTM90" s="48"/>
      <c r="UTN90" s="48"/>
      <c r="UTO90" s="48"/>
      <c r="UTP90" s="48"/>
      <c r="UTQ90" s="48"/>
      <c r="UTR90" s="48"/>
      <c r="UTS90" s="48"/>
      <c r="UTT90" s="48"/>
      <c r="UTU90" s="48"/>
      <c r="UTV90" s="48"/>
      <c r="UTW90" s="48"/>
      <c r="UTX90" s="48"/>
      <c r="UTY90" s="48"/>
      <c r="UTZ90" s="48"/>
      <c r="UUA90" s="48"/>
      <c r="UUB90" s="48"/>
      <c r="UUC90" s="48"/>
      <c r="UUD90" s="48"/>
      <c r="UUE90" s="48"/>
      <c r="UUF90" s="48"/>
      <c r="UUG90" s="48"/>
      <c r="UUH90" s="48"/>
      <c r="UUI90" s="48"/>
      <c r="UUJ90" s="48"/>
      <c r="UUK90" s="48"/>
      <c r="UUL90" s="48"/>
      <c r="UUM90" s="48"/>
      <c r="UUN90" s="48"/>
      <c r="UUO90" s="48"/>
      <c r="UUP90" s="48"/>
      <c r="UUQ90" s="48"/>
      <c r="UUR90" s="48"/>
      <c r="UUS90" s="48"/>
      <c r="UUT90" s="48"/>
      <c r="UUU90" s="48"/>
      <c r="UUV90" s="48"/>
      <c r="UUW90" s="48"/>
      <c r="UUX90" s="48"/>
      <c r="UUY90" s="48"/>
      <c r="UUZ90" s="48"/>
      <c r="UVA90" s="48"/>
      <c r="UVB90" s="48"/>
      <c r="UVC90" s="48"/>
      <c r="UVD90" s="48"/>
      <c r="UVE90" s="48"/>
      <c r="UVF90" s="48"/>
      <c r="UVG90" s="48"/>
      <c r="UVH90" s="48"/>
      <c r="UVI90" s="48"/>
      <c r="UVJ90" s="48"/>
      <c r="UVK90" s="48"/>
      <c r="UVL90" s="48"/>
      <c r="UVM90" s="48"/>
      <c r="UVN90" s="48"/>
      <c r="UVO90" s="48"/>
      <c r="UVP90" s="48"/>
      <c r="UVQ90" s="48"/>
      <c r="UVR90" s="48"/>
      <c r="UVS90" s="48"/>
      <c r="UVT90" s="48"/>
      <c r="UVU90" s="48"/>
      <c r="UVV90" s="48"/>
      <c r="UVW90" s="48"/>
      <c r="UVX90" s="48"/>
      <c r="UVY90" s="48"/>
      <c r="UVZ90" s="48"/>
      <c r="UWA90" s="48"/>
      <c r="UWB90" s="48"/>
      <c r="UWC90" s="48"/>
      <c r="UWD90" s="48"/>
      <c r="UWE90" s="48"/>
      <c r="UWF90" s="48"/>
      <c r="UWG90" s="48"/>
      <c r="UWH90" s="48"/>
      <c r="UWI90" s="48"/>
      <c r="UWJ90" s="48"/>
      <c r="UWK90" s="48"/>
      <c r="UWL90" s="48"/>
      <c r="UWM90" s="48"/>
      <c r="UWN90" s="48"/>
      <c r="UWO90" s="48"/>
      <c r="UWP90" s="48"/>
      <c r="UWQ90" s="48"/>
      <c r="UWR90" s="48"/>
      <c r="UWS90" s="48"/>
      <c r="UWT90" s="48"/>
      <c r="UWU90" s="48"/>
      <c r="UWV90" s="48"/>
      <c r="UWW90" s="48"/>
      <c r="UWX90" s="48"/>
      <c r="UWY90" s="48"/>
      <c r="UWZ90" s="48"/>
      <c r="UXA90" s="48"/>
      <c r="UXB90" s="48"/>
      <c r="UXC90" s="48"/>
      <c r="UXD90" s="48"/>
      <c r="UXE90" s="48"/>
      <c r="UXF90" s="48"/>
      <c r="UXG90" s="48"/>
      <c r="UXH90" s="48"/>
      <c r="UXI90" s="48"/>
      <c r="UXJ90" s="48"/>
      <c r="UXK90" s="48"/>
      <c r="UXL90" s="48"/>
      <c r="UXM90" s="48"/>
      <c r="UXN90" s="48"/>
      <c r="UXO90" s="48"/>
      <c r="UXP90" s="48"/>
      <c r="UXQ90" s="48"/>
      <c r="UXR90" s="48"/>
      <c r="UXS90" s="48"/>
      <c r="UXT90" s="48"/>
      <c r="UXU90" s="48"/>
      <c r="UXV90" s="48"/>
      <c r="UXW90" s="48"/>
      <c r="UXX90" s="48"/>
      <c r="UXY90" s="48"/>
      <c r="UXZ90" s="48"/>
      <c r="UYA90" s="48"/>
      <c r="UYB90" s="48"/>
      <c r="UYC90" s="48"/>
      <c r="UYD90" s="48"/>
      <c r="UYE90" s="48"/>
      <c r="UYF90" s="48"/>
      <c r="UYG90" s="48"/>
      <c r="UYH90" s="48"/>
      <c r="UYI90" s="48"/>
      <c r="UYJ90" s="48"/>
      <c r="UYK90" s="48"/>
      <c r="UYL90" s="48"/>
      <c r="UYM90" s="48"/>
      <c r="UYN90" s="48"/>
      <c r="UYO90" s="48"/>
      <c r="UYP90" s="48"/>
      <c r="UYQ90" s="48"/>
      <c r="UYR90" s="48"/>
      <c r="UYS90" s="48"/>
      <c r="UYT90" s="48"/>
      <c r="UYU90" s="48"/>
      <c r="UYV90" s="48"/>
      <c r="UYW90" s="48"/>
      <c r="UYX90" s="48"/>
      <c r="UYY90" s="48"/>
      <c r="UYZ90" s="48"/>
      <c r="UZA90" s="48"/>
      <c r="UZB90" s="48"/>
      <c r="UZC90" s="48"/>
      <c r="UZD90" s="48"/>
      <c r="UZE90" s="48"/>
      <c r="UZF90" s="48"/>
      <c r="UZG90" s="48"/>
      <c r="UZH90" s="48"/>
      <c r="UZI90" s="48"/>
      <c r="UZJ90" s="48"/>
      <c r="UZK90" s="48"/>
      <c r="UZL90" s="48"/>
      <c r="UZM90" s="48"/>
      <c r="UZN90" s="48"/>
      <c r="UZO90" s="48"/>
      <c r="UZP90" s="48"/>
      <c r="UZQ90" s="48"/>
      <c r="UZR90" s="48"/>
      <c r="UZS90" s="48"/>
      <c r="UZT90" s="48"/>
      <c r="UZU90" s="48"/>
      <c r="UZV90" s="48"/>
      <c r="UZW90" s="48"/>
      <c r="UZX90" s="48"/>
      <c r="UZY90" s="48"/>
      <c r="UZZ90" s="48"/>
      <c r="VAA90" s="48"/>
      <c r="VAB90" s="48"/>
      <c r="VAC90" s="48"/>
      <c r="VAD90" s="48"/>
      <c r="VAE90" s="48"/>
      <c r="VAF90" s="48"/>
      <c r="VAG90" s="48"/>
      <c r="VAH90" s="48"/>
      <c r="VAI90" s="48"/>
      <c r="VAJ90" s="48"/>
      <c r="VAK90" s="48"/>
      <c r="VAL90" s="48"/>
      <c r="VAM90" s="48"/>
      <c r="VAN90" s="48"/>
      <c r="VAO90" s="48"/>
      <c r="VAP90" s="48"/>
      <c r="VAQ90" s="48"/>
      <c r="VAR90" s="48"/>
      <c r="VAS90" s="48"/>
      <c r="VAT90" s="48"/>
      <c r="VAU90" s="48"/>
      <c r="VAV90" s="48"/>
      <c r="VAW90" s="48"/>
      <c r="VAX90" s="48"/>
      <c r="VAY90" s="48"/>
      <c r="VAZ90" s="48"/>
      <c r="VBA90" s="48"/>
      <c r="VBB90" s="48"/>
      <c r="VBC90" s="48"/>
      <c r="VBD90" s="48"/>
      <c r="VBE90" s="48"/>
      <c r="VBF90" s="48"/>
      <c r="VBG90" s="48"/>
      <c r="VBH90" s="48"/>
      <c r="VBI90" s="48"/>
      <c r="VBJ90" s="48"/>
      <c r="VBK90" s="48"/>
      <c r="VBL90" s="48"/>
      <c r="VBM90" s="48"/>
      <c r="VBN90" s="48"/>
      <c r="VBO90" s="48"/>
      <c r="VBP90" s="48"/>
      <c r="VBQ90" s="48"/>
      <c r="VBR90" s="48"/>
      <c r="VBS90" s="48"/>
      <c r="VBT90" s="48"/>
      <c r="VBU90" s="48"/>
      <c r="VBV90" s="48"/>
      <c r="VBW90" s="48"/>
      <c r="VBX90" s="48"/>
      <c r="VBY90" s="48"/>
      <c r="VBZ90" s="48"/>
      <c r="VCA90" s="48"/>
      <c r="VCB90" s="48"/>
      <c r="VCC90" s="48"/>
      <c r="VCD90" s="48"/>
      <c r="VCE90" s="48"/>
      <c r="VCF90" s="48"/>
      <c r="VCG90" s="48"/>
      <c r="VCH90" s="48"/>
      <c r="VCI90" s="48"/>
      <c r="VCJ90" s="48"/>
      <c r="VCK90" s="48"/>
      <c r="VCL90" s="48"/>
      <c r="VCM90" s="48"/>
      <c r="VCN90" s="48"/>
      <c r="VCO90" s="48"/>
      <c r="VCP90" s="48"/>
      <c r="VCQ90" s="48"/>
      <c r="VCR90" s="48"/>
      <c r="VCS90" s="48"/>
      <c r="VCT90" s="48"/>
      <c r="VCU90" s="48"/>
      <c r="VCV90" s="48"/>
      <c r="VCW90" s="48"/>
      <c r="VCX90" s="48"/>
      <c r="VCY90" s="48"/>
      <c r="VCZ90" s="48"/>
      <c r="VDA90" s="48"/>
      <c r="VDB90" s="48"/>
      <c r="VDC90" s="48"/>
      <c r="VDD90" s="48"/>
      <c r="VDE90" s="48"/>
      <c r="VDF90" s="48"/>
      <c r="VDG90" s="48"/>
      <c r="VDH90" s="48"/>
      <c r="VDI90" s="48"/>
      <c r="VDJ90" s="48"/>
      <c r="VDK90" s="48"/>
      <c r="VDL90" s="48"/>
      <c r="VDM90" s="48"/>
      <c r="VDN90" s="48"/>
      <c r="VDO90" s="48"/>
      <c r="VDP90" s="48"/>
      <c r="VDQ90" s="48"/>
      <c r="VDR90" s="48"/>
      <c r="VDS90" s="48"/>
      <c r="VDT90" s="48"/>
      <c r="VDU90" s="48"/>
      <c r="VDV90" s="48"/>
      <c r="VDW90" s="48"/>
      <c r="VDX90" s="48"/>
      <c r="VDY90" s="48"/>
      <c r="VDZ90" s="48"/>
      <c r="VEA90" s="48"/>
      <c r="VEB90" s="48"/>
      <c r="VEC90" s="48"/>
      <c r="VED90" s="48"/>
      <c r="VEE90" s="48"/>
      <c r="VEF90" s="48"/>
      <c r="VEG90" s="48"/>
      <c r="VEH90" s="48"/>
      <c r="VEI90" s="48"/>
      <c r="VEJ90" s="48"/>
      <c r="VEK90" s="48"/>
      <c r="VEL90" s="48"/>
      <c r="VEM90" s="48"/>
      <c r="VEN90" s="48"/>
      <c r="VEO90" s="48"/>
      <c r="VEP90" s="48"/>
      <c r="VEQ90" s="48"/>
      <c r="VER90" s="48"/>
      <c r="VES90" s="48"/>
      <c r="VET90" s="48"/>
      <c r="VEU90" s="48"/>
      <c r="VEV90" s="48"/>
      <c r="VEW90" s="48"/>
      <c r="VEX90" s="48"/>
      <c r="VEY90" s="48"/>
      <c r="VEZ90" s="48"/>
      <c r="VFA90" s="48"/>
      <c r="VFB90" s="48"/>
      <c r="VFC90" s="48"/>
      <c r="VFD90" s="48"/>
      <c r="VFE90" s="48"/>
      <c r="VFF90" s="48"/>
      <c r="VFG90" s="48"/>
      <c r="VFH90" s="48"/>
      <c r="VFI90" s="48"/>
      <c r="VFJ90" s="48"/>
      <c r="VFK90" s="48"/>
      <c r="VFL90" s="48"/>
      <c r="VFM90" s="48"/>
      <c r="VFN90" s="48"/>
      <c r="VFO90" s="48"/>
      <c r="VFP90" s="48"/>
      <c r="VFQ90" s="48"/>
      <c r="VFR90" s="48"/>
      <c r="VFS90" s="48"/>
      <c r="VFT90" s="48"/>
      <c r="VFU90" s="48"/>
      <c r="VFV90" s="48"/>
      <c r="VFW90" s="48"/>
      <c r="VFX90" s="48"/>
      <c r="VFY90" s="48"/>
      <c r="VFZ90" s="48"/>
      <c r="VGA90" s="48"/>
      <c r="VGB90" s="48"/>
      <c r="VGC90" s="48"/>
      <c r="VGD90" s="48"/>
      <c r="VGE90" s="48"/>
      <c r="VGF90" s="48"/>
      <c r="VGG90" s="48"/>
      <c r="VGH90" s="48"/>
      <c r="VGI90" s="48"/>
      <c r="VGJ90" s="48"/>
      <c r="VGK90" s="48"/>
      <c r="VGL90" s="48"/>
      <c r="VGM90" s="48"/>
      <c r="VGN90" s="48"/>
      <c r="VGO90" s="48"/>
      <c r="VGP90" s="48"/>
      <c r="VGQ90" s="48"/>
      <c r="VGR90" s="48"/>
      <c r="VGS90" s="48"/>
      <c r="VGT90" s="48"/>
      <c r="VGU90" s="48"/>
      <c r="VGV90" s="48"/>
      <c r="VGW90" s="48"/>
      <c r="VGX90" s="48"/>
      <c r="VGY90" s="48"/>
      <c r="VGZ90" s="48"/>
      <c r="VHA90" s="48"/>
      <c r="VHB90" s="48"/>
      <c r="VHC90" s="48"/>
      <c r="VHD90" s="48"/>
      <c r="VHE90" s="48"/>
      <c r="VHF90" s="48"/>
      <c r="VHG90" s="48"/>
      <c r="VHH90" s="48"/>
      <c r="VHI90" s="48"/>
      <c r="VHJ90" s="48"/>
      <c r="VHK90" s="48"/>
      <c r="VHL90" s="48"/>
      <c r="VHM90" s="48"/>
      <c r="VHN90" s="48"/>
      <c r="VHO90" s="48"/>
      <c r="VHP90" s="48"/>
      <c r="VHQ90" s="48"/>
      <c r="VHR90" s="48"/>
      <c r="VHS90" s="48"/>
      <c r="VHT90" s="48"/>
      <c r="VHU90" s="48"/>
      <c r="VHV90" s="48"/>
      <c r="VHW90" s="48"/>
      <c r="VHX90" s="48"/>
      <c r="VHY90" s="48"/>
      <c r="VHZ90" s="48"/>
      <c r="VIA90" s="48"/>
      <c r="VIB90" s="48"/>
      <c r="VIC90" s="48"/>
      <c r="VID90" s="48"/>
      <c r="VIE90" s="48"/>
      <c r="VIF90" s="48"/>
      <c r="VIG90" s="48"/>
      <c r="VIH90" s="48"/>
      <c r="VII90" s="48"/>
      <c r="VIJ90" s="48"/>
      <c r="VIK90" s="48"/>
      <c r="VIL90" s="48"/>
      <c r="VIM90" s="48"/>
      <c r="VIN90" s="48"/>
      <c r="VIO90" s="48"/>
      <c r="VIP90" s="48"/>
      <c r="VIQ90" s="48"/>
      <c r="VIR90" s="48"/>
      <c r="VIS90" s="48"/>
      <c r="VIT90" s="48"/>
      <c r="VIU90" s="48"/>
      <c r="VIV90" s="48"/>
      <c r="VIW90" s="48"/>
      <c r="VIX90" s="48"/>
      <c r="VIY90" s="48"/>
      <c r="VIZ90" s="48"/>
      <c r="VJA90" s="48"/>
      <c r="VJB90" s="48"/>
      <c r="VJC90" s="48"/>
      <c r="VJD90" s="48"/>
      <c r="VJE90" s="48"/>
      <c r="VJF90" s="48"/>
      <c r="VJG90" s="48"/>
      <c r="VJH90" s="48"/>
      <c r="VJI90" s="48"/>
      <c r="VJJ90" s="48"/>
      <c r="VJK90" s="48"/>
      <c r="VJL90" s="48"/>
      <c r="VJM90" s="48"/>
      <c r="VJN90" s="48"/>
      <c r="VJO90" s="48"/>
      <c r="VJP90" s="48"/>
      <c r="VJQ90" s="48"/>
      <c r="VJR90" s="48"/>
      <c r="VJS90" s="48"/>
      <c r="VJT90" s="48"/>
      <c r="VJU90" s="48"/>
      <c r="VJV90" s="48"/>
      <c r="VJW90" s="48"/>
      <c r="VJX90" s="48"/>
      <c r="VJY90" s="48"/>
      <c r="VJZ90" s="48"/>
      <c r="VKA90" s="48"/>
      <c r="VKB90" s="48"/>
      <c r="VKC90" s="48"/>
      <c r="VKD90" s="48"/>
      <c r="VKE90" s="48"/>
      <c r="VKF90" s="48"/>
      <c r="VKG90" s="48"/>
      <c r="VKH90" s="48"/>
      <c r="VKI90" s="48"/>
      <c r="VKJ90" s="48"/>
      <c r="VKK90" s="48"/>
      <c r="VKL90" s="48"/>
      <c r="VKM90" s="48"/>
      <c r="VKN90" s="48"/>
      <c r="VKO90" s="48"/>
      <c r="VKP90" s="48"/>
      <c r="VKQ90" s="48"/>
      <c r="VKR90" s="48"/>
      <c r="VKS90" s="48"/>
      <c r="VKT90" s="48"/>
      <c r="VKU90" s="48"/>
      <c r="VKV90" s="48"/>
      <c r="VKW90" s="48"/>
      <c r="VKX90" s="48"/>
      <c r="VKY90" s="48"/>
      <c r="VKZ90" s="48"/>
      <c r="VLA90" s="48"/>
      <c r="VLB90" s="48"/>
      <c r="VLC90" s="48"/>
      <c r="VLD90" s="48"/>
      <c r="VLE90" s="48"/>
      <c r="VLF90" s="48"/>
      <c r="VLG90" s="48"/>
      <c r="VLH90" s="48"/>
      <c r="VLI90" s="48"/>
      <c r="VLJ90" s="48"/>
      <c r="VLK90" s="48"/>
      <c r="VLL90" s="48"/>
      <c r="VLM90" s="48"/>
      <c r="VLN90" s="48"/>
      <c r="VLO90" s="48"/>
      <c r="VLP90" s="48"/>
      <c r="VLQ90" s="48"/>
      <c r="VLR90" s="48"/>
      <c r="VLS90" s="48"/>
      <c r="VLT90" s="48"/>
      <c r="VLU90" s="48"/>
      <c r="VLV90" s="48"/>
      <c r="VLW90" s="48"/>
      <c r="VLX90" s="48"/>
      <c r="VLY90" s="48"/>
      <c r="VLZ90" s="48"/>
      <c r="VMA90" s="48"/>
      <c r="VMB90" s="48"/>
      <c r="VMC90" s="48"/>
      <c r="VMD90" s="48"/>
      <c r="VME90" s="48"/>
      <c r="VMF90" s="48"/>
      <c r="VMG90" s="48"/>
      <c r="VMH90" s="48"/>
      <c r="VMI90" s="48"/>
      <c r="VMJ90" s="48"/>
      <c r="VMK90" s="48"/>
      <c r="VML90" s="48"/>
      <c r="VMM90" s="48"/>
      <c r="VMN90" s="48"/>
      <c r="VMO90" s="48"/>
      <c r="VMP90" s="48"/>
      <c r="VMQ90" s="48"/>
      <c r="VMR90" s="48"/>
      <c r="VMS90" s="48"/>
      <c r="VMT90" s="48"/>
      <c r="VMU90" s="48"/>
      <c r="VMV90" s="48"/>
      <c r="VMW90" s="48"/>
      <c r="VMX90" s="48"/>
      <c r="VMY90" s="48"/>
      <c r="VMZ90" s="48"/>
      <c r="VNA90" s="48"/>
      <c r="VNB90" s="48"/>
      <c r="VNC90" s="48"/>
      <c r="VND90" s="48"/>
      <c r="VNE90" s="48"/>
      <c r="VNF90" s="48"/>
      <c r="VNG90" s="48"/>
      <c r="VNH90" s="48"/>
      <c r="VNI90" s="48"/>
      <c r="VNJ90" s="48"/>
      <c r="VNK90" s="48"/>
      <c r="VNL90" s="48"/>
      <c r="VNM90" s="48"/>
      <c r="VNN90" s="48"/>
      <c r="VNO90" s="48"/>
      <c r="VNP90" s="48"/>
      <c r="VNQ90" s="48"/>
      <c r="VNR90" s="48"/>
      <c r="VNS90" s="48"/>
      <c r="VNT90" s="48"/>
      <c r="VNU90" s="48"/>
      <c r="VNV90" s="48"/>
      <c r="VNW90" s="48"/>
      <c r="VNX90" s="48"/>
      <c r="VNY90" s="48"/>
      <c r="VNZ90" s="48"/>
      <c r="VOA90" s="48"/>
      <c r="VOB90" s="48"/>
      <c r="VOC90" s="48"/>
      <c r="VOD90" s="48"/>
      <c r="VOE90" s="48"/>
      <c r="VOF90" s="48"/>
      <c r="VOG90" s="48"/>
      <c r="VOH90" s="48"/>
      <c r="VOI90" s="48"/>
      <c r="VOJ90" s="48"/>
      <c r="VOK90" s="48"/>
      <c r="VOL90" s="48"/>
      <c r="VOM90" s="48"/>
      <c r="VON90" s="48"/>
      <c r="VOO90" s="48"/>
    </row>
    <row r="91" spans="1:15277" s="42" customFormat="1" ht="69" outlineLevel="1" x14ac:dyDescent="0.25">
      <c r="A91" s="18">
        <v>78</v>
      </c>
      <c r="B91" s="19" t="s">
        <v>136</v>
      </c>
      <c r="C91" s="24">
        <f t="shared" si="14"/>
        <v>0</v>
      </c>
      <c r="D91" s="24">
        <f t="shared" si="16"/>
        <v>423325</v>
      </c>
      <c r="E91" s="38">
        <f t="shared" si="13"/>
        <v>0</v>
      </c>
      <c r="F91" s="41">
        <f>+F99</f>
        <v>0</v>
      </c>
      <c r="G91" s="24">
        <f>+G99</f>
        <v>0</v>
      </c>
      <c r="H91" s="24">
        <f>+H99</f>
        <v>0</v>
      </c>
      <c r="I91" s="50">
        <f>+I99</f>
        <v>0</v>
      </c>
      <c r="J91" s="24">
        <v>307550</v>
      </c>
      <c r="K91" s="24">
        <v>0</v>
      </c>
      <c r="L91" s="41">
        <f>+L99</f>
        <v>0</v>
      </c>
      <c r="M91" s="38">
        <v>115775</v>
      </c>
      <c r="N91" s="41">
        <f>+N99</f>
        <v>0</v>
      </c>
      <c r="O91" s="41">
        <f>+O99</f>
        <v>0</v>
      </c>
      <c r="P91" s="41">
        <f>+P99</f>
        <v>0</v>
      </c>
      <c r="Q91" s="51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</row>
    <row r="92" spans="1:15277" s="42" customFormat="1" ht="34.5" outlineLevel="1" x14ac:dyDescent="0.25">
      <c r="A92" s="18" t="s">
        <v>137</v>
      </c>
      <c r="B92" s="19" t="s">
        <v>138</v>
      </c>
      <c r="C92" s="24">
        <f t="shared" si="14"/>
        <v>0</v>
      </c>
      <c r="D92" s="24">
        <f t="shared" si="16"/>
        <v>24089.7</v>
      </c>
      <c r="E92" s="25">
        <f t="shared" si="13"/>
        <v>121107</v>
      </c>
      <c r="F92" s="41"/>
      <c r="G92" s="24"/>
      <c r="H92" s="24"/>
      <c r="I92" s="50"/>
      <c r="J92" s="41"/>
      <c r="K92" s="41"/>
      <c r="L92" s="41"/>
      <c r="M92" s="38">
        <v>24089.7</v>
      </c>
      <c r="N92" s="38">
        <v>121107</v>
      </c>
      <c r="O92" s="41"/>
      <c r="P92" s="41"/>
      <c r="Q92" s="51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  <c r="IX92" s="43"/>
      <c r="IY92" s="43"/>
      <c r="IZ92" s="43"/>
      <c r="JA92" s="43"/>
      <c r="JB92" s="43"/>
      <c r="JC92" s="43"/>
      <c r="JD92" s="43"/>
      <c r="JE92" s="43"/>
    </row>
    <row r="93" spans="1:15277" s="42" customFormat="1" ht="51.75" outlineLevel="1" x14ac:dyDescent="0.2">
      <c r="A93" s="18">
        <v>80</v>
      </c>
      <c r="B93" s="19" t="s">
        <v>211</v>
      </c>
      <c r="C93" s="24">
        <f t="shared" si="14"/>
        <v>0</v>
      </c>
      <c r="D93" s="24">
        <f t="shared" si="16"/>
        <v>18847.3</v>
      </c>
      <c r="E93" s="25">
        <f t="shared" si="13"/>
        <v>124170</v>
      </c>
      <c r="F93" s="41"/>
      <c r="G93" s="24"/>
      <c r="H93" s="24"/>
      <c r="I93" s="50"/>
      <c r="J93" s="41"/>
      <c r="K93" s="41"/>
      <c r="L93" s="41"/>
      <c r="M93" s="38">
        <v>18847.3</v>
      </c>
      <c r="N93" s="38">
        <v>124170</v>
      </c>
      <c r="O93" s="41"/>
      <c r="P93" s="41"/>
      <c r="Q93" s="51"/>
      <c r="R93" s="52">
        <f>+R99</f>
        <v>0</v>
      </c>
      <c r="S93" s="52">
        <f>+S99</f>
        <v>0</v>
      </c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3"/>
      <c r="AP93" s="52"/>
      <c r="AQ93" s="52"/>
      <c r="AR93" s="52"/>
      <c r="AS93" s="52"/>
      <c r="AT93" s="52"/>
      <c r="AU93" s="52"/>
      <c r="AV93" s="52"/>
      <c r="AW93" s="52"/>
      <c r="AX93" s="54"/>
      <c r="AY93" s="54"/>
      <c r="AZ93" s="54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</row>
    <row r="94" spans="1:15277" s="42" customFormat="1" ht="51.75" outlineLevel="1" x14ac:dyDescent="0.2">
      <c r="A94" s="18" t="s">
        <v>143</v>
      </c>
      <c r="B94" s="19" t="s">
        <v>212</v>
      </c>
      <c r="C94" s="24">
        <f t="shared" si="14"/>
        <v>0</v>
      </c>
      <c r="D94" s="24">
        <f t="shared" si="14"/>
        <v>632.70000000000005</v>
      </c>
      <c r="E94" s="25">
        <f t="shared" si="14"/>
        <v>0</v>
      </c>
      <c r="F94" s="41"/>
      <c r="G94" s="24"/>
      <c r="H94" s="24"/>
      <c r="I94" s="50"/>
      <c r="J94" s="41"/>
      <c r="K94" s="41"/>
      <c r="L94" s="41"/>
      <c r="M94" s="38">
        <v>632.70000000000005</v>
      </c>
      <c r="N94" s="41"/>
      <c r="O94" s="41"/>
      <c r="P94" s="41"/>
      <c r="Q94" s="51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3"/>
      <c r="AP94" s="52"/>
      <c r="AQ94" s="52"/>
      <c r="AR94" s="52"/>
      <c r="AS94" s="52"/>
      <c r="AT94" s="52"/>
      <c r="AU94" s="52"/>
      <c r="AV94" s="52"/>
      <c r="AW94" s="52"/>
      <c r="AX94" s="54"/>
      <c r="AY94" s="54"/>
      <c r="AZ94" s="54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</row>
    <row r="95" spans="1:15277" s="42" customFormat="1" ht="34.5" outlineLevel="1" x14ac:dyDescent="0.2">
      <c r="A95" s="18" t="s">
        <v>144</v>
      </c>
      <c r="B95" s="19" t="s">
        <v>213</v>
      </c>
      <c r="C95" s="24">
        <f t="shared" si="14"/>
        <v>0</v>
      </c>
      <c r="D95" s="24">
        <f>G95+J95+M95+P95</f>
        <v>28544.6</v>
      </c>
      <c r="E95" s="25">
        <f>H95+K95+N95+Q95</f>
        <v>39757.71</v>
      </c>
      <c r="F95" s="41"/>
      <c r="G95" s="24"/>
      <c r="H95" s="24"/>
      <c r="I95" s="50"/>
      <c r="J95" s="41"/>
      <c r="K95" s="41"/>
      <c r="L95" s="41"/>
      <c r="M95" s="38">
        <v>28544.6</v>
      </c>
      <c r="N95" s="38">
        <v>39757.71</v>
      </c>
      <c r="O95" s="41"/>
      <c r="P95" s="41"/>
      <c r="Q95" s="51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3"/>
      <c r="AP95" s="52"/>
      <c r="AQ95" s="52"/>
      <c r="AR95" s="52"/>
      <c r="AS95" s="52"/>
      <c r="AT95" s="52"/>
      <c r="AU95" s="52"/>
      <c r="AV95" s="52"/>
      <c r="AW95" s="52"/>
      <c r="AX95" s="54"/>
      <c r="AY95" s="54"/>
      <c r="AZ95" s="54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</row>
    <row r="96" spans="1:15277" s="42" customFormat="1" ht="34.5" outlineLevel="1" x14ac:dyDescent="0.2">
      <c r="A96" s="18" t="s">
        <v>145</v>
      </c>
      <c r="B96" s="19" t="s">
        <v>214</v>
      </c>
      <c r="C96" s="24">
        <f t="shared" si="14"/>
        <v>0</v>
      </c>
      <c r="D96" s="24">
        <f>G96+J96+M96+P96</f>
        <v>185891.9</v>
      </c>
      <c r="E96" s="25">
        <f>H96+K96+N96+Q96</f>
        <v>5787.14</v>
      </c>
      <c r="F96" s="41"/>
      <c r="G96" s="24"/>
      <c r="H96" s="24"/>
      <c r="I96" s="50"/>
      <c r="J96" s="41"/>
      <c r="K96" s="41"/>
      <c r="L96" s="41"/>
      <c r="M96" s="38">
        <v>185891.9</v>
      </c>
      <c r="N96" s="38">
        <v>5787.14</v>
      </c>
      <c r="O96" s="41"/>
      <c r="P96" s="41"/>
      <c r="Q96" s="51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3"/>
      <c r="AP96" s="52"/>
      <c r="AQ96" s="52"/>
      <c r="AR96" s="52"/>
      <c r="AS96" s="52"/>
      <c r="AT96" s="52"/>
      <c r="AU96" s="52"/>
      <c r="AV96" s="52"/>
      <c r="AW96" s="52"/>
      <c r="AX96" s="54"/>
      <c r="AY96" s="54"/>
      <c r="AZ96" s="54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3"/>
      <c r="JD96" s="43"/>
      <c r="JE96" s="43"/>
    </row>
    <row r="97" spans="1:265" s="42" customFormat="1" ht="34.5" outlineLevel="1" x14ac:dyDescent="0.2">
      <c r="A97" s="36" t="s">
        <v>146</v>
      </c>
      <c r="B97" s="56" t="s">
        <v>215</v>
      </c>
      <c r="C97" s="37">
        <f t="shared" si="14"/>
        <v>0</v>
      </c>
      <c r="D97" s="37">
        <f>G97+J97+M97+P97</f>
        <v>4764</v>
      </c>
      <c r="E97" s="25">
        <f t="shared" ref="E97:E98" si="18">H97+K97+N97+Q97</f>
        <v>0</v>
      </c>
      <c r="F97" s="44"/>
      <c r="G97" s="37"/>
      <c r="H97" s="37"/>
      <c r="I97" s="45"/>
      <c r="J97" s="44"/>
      <c r="K97" s="44"/>
      <c r="L97" s="44"/>
      <c r="M97" s="38">
        <v>4764</v>
      </c>
      <c r="N97" s="44"/>
      <c r="O97" s="44"/>
      <c r="P97" s="44"/>
      <c r="Q97" s="55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3"/>
      <c r="AP97" s="52"/>
      <c r="AQ97" s="52"/>
      <c r="AR97" s="52"/>
      <c r="AS97" s="52"/>
      <c r="AT97" s="52"/>
      <c r="AU97" s="52"/>
      <c r="AV97" s="52"/>
      <c r="AW97" s="52"/>
      <c r="AX97" s="54"/>
      <c r="AY97" s="54"/>
      <c r="AZ97" s="54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</row>
    <row r="98" spans="1:265" s="42" customFormat="1" ht="51.75" outlineLevel="1" x14ac:dyDescent="0.2">
      <c r="A98" s="18" t="s">
        <v>147</v>
      </c>
      <c r="B98" s="19" t="s">
        <v>216</v>
      </c>
      <c r="C98" s="24"/>
      <c r="D98" s="24">
        <f>G98+J98+M98+P98</f>
        <v>16046</v>
      </c>
      <c r="E98" s="25">
        <f t="shared" si="18"/>
        <v>0</v>
      </c>
      <c r="F98" s="41"/>
      <c r="G98" s="24"/>
      <c r="H98" s="24"/>
      <c r="I98" s="50"/>
      <c r="J98" s="41"/>
      <c r="K98" s="41"/>
      <c r="L98" s="41"/>
      <c r="M98" s="25">
        <v>16046</v>
      </c>
      <c r="N98" s="25">
        <v>0</v>
      </c>
      <c r="O98" s="41"/>
      <c r="P98" s="41"/>
      <c r="Q98" s="51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3"/>
      <c r="AP98" s="52"/>
      <c r="AQ98" s="52"/>
      <c r="AR98" s="52"/>
      <c r="AS98" s="52"/>
      <c r="AT98" s="52"/>
      <c r="AU98" s="52"/>
      <c r="AV98" s="52"/>
      <c r="AW98" s="52"/>
      <c r="AX98" s="54"/>
      <c r="AY98" s="54"/>
      <c r="AZ98" s="54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3"/>
      <c r="JD98" s="43"/>
      <c r="JE98" s="43"/>
    </row>
    <row r="99" spans="1:265" x14ac:dyDescent="0.3">
      <c r="B99" s="27" t="s">
        <v>139</v>
      </c>
      <c r="E99" s="5"/>
      <c r="N99" s="9"/>
    </row>
    <row r="100" spans="1:265" x14ac:dyDescent="0.3">
      <c r="B100" s="27"/>
      <c r="E100" s="5"/>
      <c r="N100" s="9"/>
    </row>
    <row r="101" spans="1:265" x14ac:dyDescent="0.3">
      <c r="B101" s="7" t="s">
        <v>140</v>
      </c>
      <c r="H101" s="9"/>
      <c r="J101" s="9"/>
    </row>
    <row r="102" spans="1:265" x14ac:dyDescent="0.3">
      <c r="B102" s="7" t="s">
        <v>141</v>
      </c>
      <c r="H102" s="9"/>
      <c r="J102" s="9"/>
    </row>
    <row r="103" spans="1:265" x14ac:dyDescent="0.3">
      <c r="B103" s="7" t="s">
        <v>142</v>
      </c>
    </row>
    <row r="104" spans="1:265" x14ac:dyDescent="0.3">
      <c r="B104" s="7" t="s">
        <v>148</v>
      </c>
    </row>
    <row r="105" spans="1:265" x14ac:dyDescent="0.3">
      <c r="B105" s="7" t="s">
        <v>149</v>
      </c>
    </row>
    <row r="106" spans="1:265" x14ac:dyDescent="0.3">
      <c r="B106" s="7" t="s">
        <v>150</v>
      </c>
    </row>
    <row r="107" spans="1:265" x14ac:dyDescent="0.3">
      <c r="B107" s="7" t="s">
        <v>151</v>
      </c>
    </row>
    <row r="108" spans="1:265" x14ac:dyDescent="0.3">
      <c r="B108" s="7" t="s">
        <v>152</v>
      </c>
    </row>
    <row r="109" spans="1:265" x14ac:dyDescent="0.3">
      <c r="B109" s="7" t="s">
        <v>153</v>
      </c>
    </row>
    <row r="110" spans="1:265" x14ac:dyDescent="0.3">
      <c r="B110" s="7" t="s">
        <v>154</v>
      </c>
    </row>
    <row r="111" spans="1:265" x14ac:dyDescent="0.3">
      <c r="B111" s="7" t="s">
        <v>155</v>
      </c>
    </row>
    <row r="112" spans="1:265" x14ac:dyDescent="0.3">
      <c r="B112" s="7" t="s">
        <v>156</v>
      </c>
    </row>
    <row r="113" spans="2:2" x14ac:dyDescent="0.3">
      <c r="B113" s="7" t="s">
        <v>157</v>
      </c>
    </row>
    <row r="114" spans="2:2" x14ac:dyDescent="0.3">
      <c r="B114" s="7" t="s">
        <v>158</v>
      </c>
    </row>
    <row r="115" spans="2:2" x14ac:dyDescent="0.3">
      <c r="B115" s="7" t="s">
        <v>159</v>
      </c>
    </row>
    <row r="116" spans="2:2" x14ac:dyDescent="0.3">
      <c r="B116" s="7" t="s">
        <v>160</v>
      </c>
    </row>
    <row r="117" spans="2:2" x14ac:dyDescent="0.3">
      <c r="B117" s="7" t="s">
        <v>161</v>
      </c>
    </row>
    <row r="118" spans="2:2" x14ac:dyDescent="0.3">
      <c r="B118" s="7" t="s">
        <v>162</v>
      </c>
    </row>
    <row r="119" spans="2:2" x14ac:dyDescent="0.3">
      <c r="B119" s="7" t="s">
        <v>163</v>
      </c>
    </row>
    <row r="120" spans="2:2" x14ac:dyDescent="0.3">
      <c r="B120" s="7" t="s">
        <v>164</v>
      </c>
    </row>
    <row r="121" spans="2:2" x14ac:dyDescent="0.3">
      <c r="B121" s="7" t="s">
        <v>165</v>
      </c>
    </row>
    <row r="122" spans="2:2" x14ac:dyDescent="0.3">
      <c r="B122" s="7" t="s">
        <v>166</v>
      </c>
    </row>
    <row r="123" spans="2:2" x14ac:dyDescent="0.3">
      <c r="B123" s="7" t="s">
        <v>167</v>
      </c>
    </row>
    <row r="124" spans="2:2" x14ac:dyDescent="0.3">
      <c r="B124" s="7" t="s">
        <v>168</v>
      </c>
    </row>
    <row r="125" spans="2:2" x14ac:dyDescent="0.3">
      <c r="B125" s="7" t="s">
        <v>169</v>
      </c>
    </row>
    <row r="126" spans="2:2" x14ac:dyDescent="0.3">
      <c r="B126" s="7" t="s">
        <v>170</v>
      </c>
    </row>
    <row r="127" spans="2:2" x14ac:dyDescent="0.3">
      <c r="B127" s="7" t="s">
        <v>171</v>
      </c>
    </row>
    <row r="128" spans="2:2" x14ac:dyDescent="0.3">
      <c r="B128" s="7" t="s">
        <v>172</v>
      </c>
    </row>
    <row r="129" spans="2:2" x14ac:dyDescent="0.3">
      <c r="B129" s="7" t="s">
        <v>173</v>
      </c>
    </row>
    <row r="130" spans="2:2" x14ac:dyDescent="0.3">
      <c r="B130" s="7" t="s">
        <v>174</v>
      </c>
    </row>
    <row r="131" spans="2:2" x14ac:dyDescent="0.3">
      <c r="B131" s="7" t="s">
        <v>175</v>
      </c>
    </row>
    <row r="132" spans="2:2" x14ac:dyDescent="0.3">
      <c r="B132" s="7" t="s">
        <v>176</v>
      </c>
    </row>
    <row r="133" spans="2:2" x14ac:dyDescent="0.3">
      <c r="B133" s="40"/>
    </row>
  </sheetData>
  <mergeCells count="12">
    <mergeCell ref="A7:B7"/>
    <mergeCell ref="A8:B8"/>
    <mergeCell ref="A13:B13"/>
    <mergeCell ref="B1:O1"/>
    <mergeCell ref="B2:O2"/>
    <mergeCell ref="B3:O3"/>
    <mergeCell ref="A5:B6"/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byuje-ampop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2022-11-23T08:52:42Z</dcterms:modified>
</cp:coreProperties>
</file>