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yuje_ampo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H7" i="1"/>
  <c r="I7" i="1"/>
  <c r="K7" i="1"/>
  <c r="O7" i="1"/>
  <c r="O8" i="1"/>
  <c r="E8" i="1"/>
  <c r="F8" i="1"/>
  <c r="G8" i="1"/>
  <c r="H8" i="1"/>
  <c r="I8" i="1"/>
  <c r="J8" i="1"/>
  <c r="K8" i="1"/>
  <c r="L8" i="1"/>
  <c r="M8" i="1"/>
  <c r="N8" i="1"/>
  <c r="P8" i="1"/>
  <c r="Q8" i="1"/>
  <c r="C8" i="1"/>
  <c r="D8" i="1"/>
  <c r="E11" i="1"/>
  <c r="D11" i="1"/>
  <c r="C11" i="1"/>
  <c r="E54" i="1" l="1"/>
  <c r="D54" i="1"/>
  <c r="C54" i="1"/>
  <c r="G53" i="1"/>
  <c r="D53" i="1" s="1"/>
  <c r="E53" i="1"/>
  <c r="C53" i="1"/>
  <c r="E52" i="1"/>
  <c r="D52" i="1"/>
  <c r="C52" i="1"/>
  <c r="G51" i="1"/>
  <c r="E51" i="1"/>
  <c r="D51" i="1"/>
  <c r="C51" i="1"/>
  <c r="G50" i="1"/>
  <c r="E50" i="1"/>
  <c r="D50" i="1"/>
  <c r="C50" i="1"/>
  <c r="G49" i="1"/>
  <c r="E49" i="1"/>
  <c r="D49" i="1"/>
  <c r="C49" i="1"/>
  <c r="G48" i="1"/>
  <c r="E48" i="1"/>
  <c r="D48" i="1"/>
  <c r="C48" i="1"/>
  <c r="G47" i="1"/>
  <c r="E47" i="1"/>
  <c r="D47" i="1"/>
  <c r="C47" i="1"/>
  <c r="G46" i="1"/>
  <c r="E46" i="1"/>
  <c r="D46" i="1"/>
  <c r="C46" i="1"/>
  <c r="G45" i="1"/>
  <c r="E45" i="1"/>
  <c r="D45" i="1"/>
  <c r="C45" i="1"/>
  <c r="G44" i="1"/>
  <c r="E44" i="1"/>
  <c r="D44" i="1"/>
  <c r="C44" i="1"/>
  <c r="E43" i="1"/>
  <c r="D43" i="1"/>
  <c r="C43" i="1"/>
  <c r="G42" i="1"/>
  <c r="E42" i="1"/>
  <c r="D42" i="1"/>
  <c r="C42" i="1"/>
  <c r="G41" i="1"/>
  <c r="E41" i="1"/>
  <c r="D41" i="1"/>
  <c r="C41" i="1"/>
  <c r="G40" i="1"/>
  <c r="E40" i="1"/>
  <c r="D40" i="1"/>
  <c r="C40" i="1"/>
  <c r="E39" i="1"/>
  <c r="D39" i="1"/>
  <c r="C39" i="1"/>
  <c r="G38" i="1"/>
  <c r="D38" i="1" s="1"/>
  <c r="E38" i="1"/>
  <c r="C38" i="1"/>
  <c r="G37" i="1"/>
  <c r="D37" i="1" s="1"/>
  <c r="E37" i="1"/>
  <c r="C37" i="1"/>
  <c r="E36" i="1"/>
  <c r="D36" i="1"/>
  <c r="C36" i="1"/>
  <c r="G35" i="1"/>
  <c r="D35" i="1" s="1"/>
  <c r="E35" i="1"/>
  <c r="C35" i="1"/>
  <c r="G34" i="1"/>
  <c r="D34" i="1" s="1"/>
  <c r="E34" i="1"/>
  <c r="C34" i="1"/>
  <c r="G33" i="1"/>
  <c r="D33" i="1" s="1"/>
  <c r="E33" i="1"/>
  <c r="C33" i="1"/>
  <c r="G32" i="1"/>
  <c r="D32" i="1" s="1"/>
  <c r="E32" i="1"/>
  <c r="C32" i="1"/>
  <c r="G31" i="1"/>
  <c r="D31" i="1" s="1"/>
  <c r="E31" i="1"/>
  <c r="C31" i="1"/>
  <c r="G30" i="1"/>
  <c r="D30" i="1" s="1"/>
  <c r="E30" i="1"/>
  <c r="C30" i="1"/>
  <c r="G29" i="1"/>
  <c r="D29" i="1" s="1"/>
  <c r="E29" i="1"/>
  <c r="C29" i="1"/>
  <c r="E28" i="1"/>
  <c r="D28" i="1"/>
  <c r="C28" i="1"/>
  <c r="G27" i="1"/>
  <c r="E27" i="1"/>
  <c r="D27" i="1"/>
  <c r="C27" i="1"/>
  <c r="G26" i="1"/>
  <c r="E26" i="1"/>
  <c r="D26" i="1"/>
  <c r="C26" i="1"/>
  <c r="E25" i="1"/>
  <c r="D25" i="1"/>
  <c r="C25" i="1"/>
  <c r="G24" i="1"/>
  <c r="E24" i="1"/>
  <c r="D24" i="1"/>
  <c r="C24" i="1"/>
  <c r="G23" i="1"/>
  <c r="E23" i="1"/>
  <c r="D23" i="1"/>
  <c r="C23" i="1"/>
  <c r="E22" i="1"/>
  <c r="D22" i="1"/>
  <c r="C22" i="1"/>
  <c r="G21" i="1"/>
  <c r="G12" i="1" s="1"/>
  <c r="E21" i="1"/>
  <c r="C21" i="1"/>
  <c r="E20" i="1"/>
  <c r="D20" i="1"/>
  <c r="C20" i="1"/>
  <c r="E19" i="1"/>
  <c r="D19" i="1"/>
  <c r="C19" i="1"/>
  <c r="G18" i="1"/>
  <c r="E18" i="1"/>
  <c r="D18" i="1"/>
  <c r="C18" i="1"/>
  <c r="G17" i="1"/>
  <c r="E17" i="1"/>
  <c r="D17" i="1"/>
  <c r="C17" i="1"/>
  <c r="G16" i="1"/>
  <c r="E16" i="1"/>
  <c r="D16" i="1"/>
  <c r="C16" i="1"/>
  <c r="E15" i="1"/>
  <c r="D15" i="1"/>
  <c r="C15" i="1"/>
  <c r="G14" i="1"/>
  <c r="E14" i="1"/>
  <c r="D14" i="1"/>
  <c r="C14" i="1"/>
  <c r="G13" i="1"/>
  <c r="E13" i="1"/>
  <c r="E12" i="1" s="1"/>
  <c r="D13" i="1"/>
  <c r="C13" i="1"/>
  <c r="C12" i="1" s="1"/>
  <c r="Q12" i="1"/>
  <c r="P12" i="1"/>
  <c r="O12" i="1"/>
  <c r="N12" i="1"/>
  <c r="M12" i="1"/>
  <c r="L12" i="1"/>
  <c r="K12" i="1"/>
  <c r="J12" i="1"/>
  <c r="I12" i="1"/>
  <c r="H12" i="1"/>
  <c r="F12" i="1"/>
  <c r="P10" i="1"/>
  <c r="D10" i="1" s="1"/>
  <c r="G10" i="1"/>
  <c r="E10" i="1"/>
  <c r="C10" i="1"/>
  <c r="P9" i="1"/>
  <c r="M9" i="1"/>
  <c r="G9" i="1"/>
  <c r="D9" i="1" s="1"/>
  <c r="E9" i="1"/>
  <c r="E7" i="1" s="1"/>
  <c r="C9" i="1"/>
  <c r="Q7" i="1"/>
  <c r="P7" i="1"/>
  <c r="N7" i="1"/>
  <c r="M7" i="1"/>
  <c r="L7" i="1"/>
  <c r="J7" i="1"/>
  <c r="F7" i="1"/>
  <c r="D12" i="1" l="1"/>
  <c r="D21" i="1"/>
  <c r="G7" i="1"/>
</calcChain>
</file>

<file path=xl/comments1.xml><?xml version="1.0" encoding="utf-8"?>
<comments xmlns="http://schemas.openxmlformats.org/spreadsheetml/2006/main">
  <authors>
    <author>Author</author>
  </authors>
  <commentList>
    <comment ref="J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Տեղի է ունեցել վերաբաշխում և նախատեսումը փոխվել է
</t>
        </r>
      </text>
    </comment>
  </commentList>
</comments>
</file>

<file path=xl/sharedStrings.xml><?xml version="1.0" encoding="utf-8"?>
<sst xmlns="http://schemas.openxmlformats.org/spreadsheetml/2006/main" count="120" uniqueCount="106">
  <si>
    <t xml:space="preserve"> </t>
  </si>
  <si>
    <t>Տեղեկանք</t>
  </si>
  <si>
    <t>հազ. դրամ</t>
  </si>
  <si>
    <t>ԴՐԱՄԱՇՆՈՐՀ</t>
  </si>
  <si>
    <t xml:space="preserve"> 1-ին եռ. </t>
  </si>
  <si>
    <t xml:space="preserve"> 2-րդ եռ. </t>
  </si>
  <si>
    <t xml:space="preserve"> 3-րդ եռ. </t>
  </si>
  <si>
    <t xml:space="preserve"> 4-րդ եռ. </t>
  </si>
  <si>
    <t>Նախատեսված</t>
  </si>
  <si>
    <t>Ճշտված</t>
  </si>
  <si>
    <t>Փաստացի</t>
  </si>
  <si>
    <t>ՊԱՇՏՈՆԱԿԱՆ ՏՐԱՆՍՖԵՐՏՆԵՐ ԸՆԴԱՄԵՆԸ</t>
  </si>
  <si>
    <t>1. Ընդամենը չկապակցված տրանսֆերտներ, այդ թվում`</t>
  </si>
  <si>
    <t>1</t>
  </si>
  <si>
    <t>2</t>
  </si>
  <si>
    <t>3</t>
  </si>
  <si>
    <t>4</t>
  </si>
  <si>
    <t>5</t>
  </si>
  <si>
    <t>Ընդամենը կապակցված տրանսֆերտներ, այդ թվում`</t>
  </si>
  <si>
    <t>6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</si>
  <si>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</si>
  <si>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7</t>
  </si>
  <si>
    <t xml:space="preserve"> 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</si>
  <si>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8</t>
  </si>
  <si>
    <t>9</t>
  </si>
  <si>
    <t>10</t>
  </si>
  <si>
    <t xml:space="preserve"> Եվրոպական միության հարևանության ներդրումային ծրագրի աջակցությամբ իրականացվող Երևանի ջրամատակարարման բարելավման դրամաշնորհային ծրագիր</t>
  </si>
  <si>
    <t>11</t>
  </si>
  <si>
    <t>12</t>
  </si>
  <si>
    <t>13</t>
  </si>
  <si>
    <t xml:space="preserve"> Գերմանիայի զարգացման և Եվրոպական միության հարևանության ներդրումային բանկի աջակցությամբ իրականացվող ջրամատակարարման և ջրահեռացման ենթակառուցվածքների դրամաշնորհային ծրագիր` երրորդ փուլ</t>
  </si>
  <si>
    <t>14</t>
  </si>
  <si>
    <t>15</t>
  </si>
  <si>
    <t xml:space="preserve"> 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</t>
  </si>
  <si>
    <t>16</t>
  </si>
  <si>
    <t xml:space="preserve"> 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</si>
  <si>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17</t>
  </si>
  <si>
    <t>18</t>
  </si>
  <si>
    <t xml:space="preserve"> Վերակառուցման և զարգացման եվրոպական բանկի աջակցությամբ իրականացվող Գյումրու քաղաքային ճանապարհների տեխնիկական համագործակցության   դրամաշնորհային ծրագիր</t>
  </si>
  <si>
    <t>19</t>
  </si>
  <si>
    <t xml:space="preserve"> Վերակառուցման և զարգացման եվրոպական բանկի աջակցությամբ իրականացվող Գյումրու քաղաքային ճանապարհների դրամաշնորհային ծրագիր (Տրանշ Ա, Բ, Գ)</t>
  </si>
  <si>
    <t>20</t>
  </si>
  <si>
    <t xml:space="preserve"> Գերմանիայի զարգացման վարկերի բանկի (KFW)) աջակցությամբ իրականացվող «Կովկասյան էլեկտրահաղորդման ցանց I» Հայաստան-Վրաստան հաղորդիչ գիծ/ենթակայանների դրամաշնորհային ծրագիր</t>
  </si>
  <si>
    <t>21</t>
  </si>
  <si>
    <t xml:space="preserve"> Գերմանիայի զարգացման վարկերի բանկի (KFW) աջակցությամբ իրականացվող Կովկասյան էլեկտրահաղորդման ցանց I Հայաստան-Վրաստան հաղորդիչ գիծ/ենթակայանների դրամաշնորհային ծրագրի շրջանակներում իրականացվող ներդրումներ</t>
  </si>
  <si>
    <t>22</t>
  </si>
  <si>
    <t>23</t>
  </si>
  <si>
    <t xml:space="preserve"> Եվրոպական ներդրումային բանկի աջակցությամբ իրականացվող Երևանի էներգաարդյունավետության  դրամաշնորհային ծրագրի երկրորդ փուլ (մանկապարտեզների և այլ հանրային շենքերի էներգարդյունավետվության բարելավում)</t>
  </si>
  <si>
    <t>24</t>
  </si>
  <si>
    <t>25</t>
  </si>
  <si>
    <t xml:space="preserve"> Գլոբալ հիմնադրամի աջակցությամբ իրականացվող «Հայաստանի Հանրապետությունում տուբերկուլյոզի և ՄԻԱՎ/ՁԻԱՀ-ի ծրագրերի հզորացում» դրամաշնորհային ծրագիր</t>
  </si>
  <si>
    <t>26</t>
  </si>
  <si>
    <t>27</t>
  </si>
  <si>
    <t xml:space="preserve"> 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</si>
  <si>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28</t>
  </si>
  <si>
    <t xml:space="preserve"> Գլոբալ հիմնադրամի աջակցությամբ իրականացվող «Հայաստանի Հանրապետությունում տուբերկուլյոզի դեմ պայքարի ազգային ծրագրին աջակցություն» դրամաշնորհային ծրագիր</t>
  </si>
  <si>
    <t>29</t>
  </si>
  <si>
    <t xml:space="preserve"> Գլոբալ հիմնադրամի աջակցությամբ իրականացվող «Հայաստանի Հանրապետությունում տուբերկուլյոզով հիվանդներին հոգեբանական աջակցության տրամադրում» դրամաշնորհային ծրագիր</t>
  </si>
  <si>
    <t>30</t>
  </si>
  <si>
    <t xml:space="preserve"> Գլոբալ հիմնադրամի աջակցությամբ իրականացվող 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</si>
  <si>
    <t>31</t>
  </si>
  <si>
    <t>32</t>
  </si>
  <si>
    <t xml:space="preserve"> ՀՀ կայունացման և զարգացման Եվրասիական հիմնադրամի միջոցներից ֆինանսավորվող «Հայաստանի Հանրապետությունում COVID-19 համավարակի պատրաստվածության մակարդակի բարձրացում. կորոնավիրուսից առաջացող սպառնալիքի հայտնաբերում և արձագանքում»</t>
  </si>
  <si>
    <t>33</t>
  </si>
  <si>
    <t xml:space="preserve"> Գլոբալ հիմնադրամի աջակցությամբ իրականացվող «ՀՀ-ում տուբերկուլյոզի և ՄԻԱՎ/ՁԻԱՀ-ի ծրագրերի հզորացում» դրամաշնորհային ծրագրի շրջանակներում ՀՀ պետական առողջապահական համակարգի կարողությունների զարգացում և տեխնիկական հագեցվածության ապահովում</t>
  </si>
  <si>
    <t>34</t>
  </si>
  <si>
    <t xml:space="preserve"> ՀՀ կայունացման և զարգացման Եվրասիական հիմնադրամի միջոցներից ֆինանսավորվող «ՀՀ-ում COVID-19 համավարակի պատրաստվածությանմակարդակի բարձրացում. կորոնավիրուսից առաջացող սպառնալիքի հայտնաբերում և արձագանքում» ծրագրի շրջանակներում շենքային պայմանների բարելավում</t>
  </si>
  <si>
    <t>35</t>
  </si>
  <si>
    <t xml:space="preserve"> Գերմանիայի զարգացման վարկերի բանկի (KFW) հետ համատեղ գյուղատնտեսության ոլորտում ապահովագրական համակարգի ներդրման փորձնական ծրագրի իրականացման համար պետական աջակցություն</t>
  </si>
  <si>
    <t>36</t>
  </si>
  <si>
    <t xml:space="preserve"> Զարգացման ֆրանսիական գործակալության աջակցությամբ իրականացվող ՀՀ Արարատի և Արմավիրի մարզերում» ոռոգվող գյուղատնտեսության զարգացման դրամաշնորհային ծրագրի համակարգում և ղեկավարում</t>
  </si>
  <si>
    <t>37</t>
  </si>
  <si>
    <t xml:space="preserve"> 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</si>
  <si>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>38</t>
  </si>
  <si>
    <t xml:space="preserve"> Զարգացման ֆրանսիական գործակալության աջակցությամբ իրականացվող ՀՀ Արարատի և Արմավիրի մարզերում Ոռոգվող գյուղատնտեսության զարգացման դրամաշնորհային ծրագիր</t>
  </si>
  <si>
    <t>39</t>
  </si>
  <si>
    <t>40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</si>
  <si>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</si>
  <si>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>41</t>
  </si>
  <si>
    <t xml:space="preserve"> 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</si>
  <si>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t>42</t>
  </si>
  <si>
    <t xml:space="preserve"> Վերակառուցման և զարգացման եվրոպական բանկի աջակցությամբ իրականացվող «Մեղրիի սահմանային անցակետի ծրագիր» դրամաշնորհային  ծրագրի շրջանակներում ՀՀ պետական եկամուտների կոմիտեի նոր շենքային պայմանների ապահովում</t>
  </si>
  <si>
    <t xml:space="preserve">2025թ  </t>
  </si>
  <si>
    <t>«Աջակցություն Հայաստանում դատական ոլորտի բարեփոխումների իրականացմանը. Փուլ II»</t>
  </si>
  <si>
    <t>«Հայաստանում ԵՄ աջակցությունը կրթությանը»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</si>
  <si>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</si>
  <si>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Համաշխարհային բանկի աջակցությամբ իրականացվող «Հայաստանի արդյունահանող ճյուղերի թափանցիկության նախաձեռնությանն աջակցություն. լրացուցիչ ֆինանսավորում» դրամաշնորհային ծրագիր</t>
  </si>
  <si>
    <t xml:space="preserve"> Գերմանիայի զարգացման վարկերի բանկի աջակցությամբ իրականացվող Ախուրյան գետի ջրային ռեսուրսների ինտեգրացված կառավարման դրամաշնորհային ծրագիր</t>
  </si>
  <si>
    <t xml:space="preserve">  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</si>
  <si>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 xml:space="preserve"> ԱՄՆ ՄԶԳ աջակցությամբ իրականացվող Տեղական  ինքնակառավարման և ապակենտրոնացման բարեփոխումների դրամաշնորհային ծրագրի կառավարում</t>
  </si>
  <si>
    <t xml:space="preserve"> ԱՄՆ ՄԶԳ աջակցությամբ իրականացվող Տեղական   ինքնակառավարման և ապակենտրոնացման բարեփոխումների դրամաշնորհային ծրագրի շրջանակներում  Տեղական կառավարման համակարգերի հզորացում,  ապակենտրոնացման գործընթացներին աջակցություն,  պիլոտային ծրագրերի իրականացում</t>
  </si>
  <si>
    <t xml:space="preserve"> 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ծրագրի շրջանակներում ճանապարհների վերակառուցման և փողոցների լուսավորության արդիականացում	</t>
  </si>
  <si>
    <t xml:space="preserve"> Գլոբալ հիմնադրամի աջակցությամբ իրականացվող առողջապահական բարեփոխումների տեխնիկական աջակցության ծրագիր</t>
  </si>
  <si>
    <t xml:space="preserve"> Ասիական զարգացման բանկի աջակցությամբ իրականացվող «Կլիմայական փոփոխություններին հարմարեցվող պարենային անվտանգության բարձրացման» դրամաշնորհային ծրագրի համակարգում և ղեկավարում</t>
  </si>
  <si>
    <t xml:space="preserve"> Ասիական զարգացման բանկի աջակցությամբ իրականացվող «Կլիմայական փոփոխություններին հարմարեցվող պարենային  անվտանգության բարձրացման» դրամաշնորհային ծրագիր</t>
  </si>
  <si>
    <t xml:space="preserve"> «Անցում էլեկտրական շարժունակությանը Հայաստանում» դրամաշնորհային ծրագրի կազմակերպչական աշխատանքների իրականացում</t>
  </si>
  <si>
    <t xml:space="preserve"> «Շենքերի ոլորտում չափողականություն, հաշվետվողականություն և հավաստագրում (ՉՀՀ)» համակարգի ստեղծում և գիտելիքների կառավարում</t>
  </si>
  <si>
    <t xml:space="preserve"> «Հայաստանի դիմակայուն լանդշաֆտներ»  դրամաշնորհային ծրագիր</t>
  </si>
  <si>
    <t xml:space="preserve"> «Սևանա լճի ավազանում հողային ռեսուրսների և արժեքավոր էկոհամակարգերի պահպանում և կայուն կառավարում`  ուղղված բազմակի օգուտների»</t>
  </si>
  <si>
    <t xml:space="preserve"> Կայունացման և զարգացման եվրասիական հիմնադրամի աջակցությամբ իրականացվող «ՀՀ հանրային հատվածի ֆինանսական հաշվետվությունների որակի բարձրացում» դրամաշնորհային ծրագրի համակարգում և կառավարում</t>
  </si>
  <si>
    <t xml:space="preserve"> Կայունացման և զարգացման եվրասիական հիմնադրամի  աջակցությամբ իրականացվող «ՀՀ հանրային հատվածի ֆինանսական հաշվետվությունների որակի բարձրացում» դրամաշնորհային ծրագրի շրջանակներում հանրային հատվածի հաշվապահական մոդուլի մշակում</t>
  </si>
  <si>
    <t xml:space="preserve"> Վերակառուցման և զարգացման եվրոպական բանկի աջակցությամբ իրականացվող «Սյունիքի մարզում մաքսային և լոգիստիկ կենտրոն» դրամաշնորհային ծրագրի շրջանակներում ՀՀ պետական եկամուտների կոմիտեի նոր շենքային պայմանների ապահովում</t>
  </si>
  <si>
    <t>Եվրո/դրամ  420.51</t>
  </si>
  <si>
    <t>ԱՄՆ դոլար/դրամ 387.17</t>
  </si>
  <si>
    <t>«Հորիզոն Եվրոպա» շրջանակային ծրագիր</t>
  </si>
  <si>
    <t>2025 թվականի պետական բյուջեով նախատեսված Հայաստանի Հանրապետությանը տրամադրված դրամաշնորհների վերաբերյալ 31.03.2025թ. դրությամբ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</si>
</sst>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.00_);_(* \(#,##0.00\);_(* &quot;-&quot;?_);_(@_)"/>
    <numFmt numFmtId="165" formatCode="_(* #,##0_);_(* \(#,##0\);_(* &quot;-&quot;??_);_(@_)"/>
    <numFmt numFmtId="166" formatCode="_(* #,##0.0_);_(* \(#,##0.0\);_(* &quot;-&quot;?_);_(@_)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Times Armenian"/>
      <family val="1"/>
    </font>
    <font>
      <sz val="10"/>
      <name val="Arial LatArm"/>
      <family val="2"/>
    </font>
    <font>
      <sz val="10"/>
      <name val="Arial Armenian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FF0000"/>
      <name val="GHEA Grapalat"/>
      <family val="3"/>
    </font>
    <font>
      <sz val="13"/>
      <name val="GHEA Grapalat"/>
      <family val="3"/>
    </font>
    <font>
      <sz val="14"/>
      <name val="GHEA Grapala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7" fillId="0" borderId="0"/>
    <xf numFmtId="0" fontId="7" fillId="0" borderId="0"/>
  </cellStyleXfs>
  <cellXfs count="45">
    <xf numFmtId="0" fontId="0" fillId="0" borderId="0" xfId="0"/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2" fillId="0" borderId="0" xfId="0" applyFont="1" applyFill="1" applyBorder="1"/>
    <xf numFmtId="43" fontId="3" fillId="0" borderId="0" xfId="2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2" fillId="0" borderId="0" xfId="3" applyFont="1" applyFill="1" applyBorder="1" applyAlignment="1">
      <alignment vertical="center"/>
    </xf>
    <xf numFmtId="165" fontId="2" fillId="0" borderId="0" xfId="2" applyNumberFormat="1" applyFont="1" applyFill="1" applyBorder="1"/>
    <xf numFmtId="43" fontId="2" fillId="0" borderId="0" xfId="0" applyNumberFormat="1" applyFont="1" applyFill="1" applyBorder="1"/>
    <xf numFmtId="43" fontId="2" fillId="0" borderId="0" xfId="2" applyFont="1" applyFill="1" applyBorder="1"/>
    <xf numFmtId="166" fontId="2" fillId="0" borderId="0" xfId="0" applyNumberFormat="1" applyFont="1" applyFill="1" applyBorder="1"/>
    <xf numFmtId="166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164" fontId="3" fillId="0" borderId="1" xfId="4" applyNumberFormat="1" applyFont="1" applyFill="1" applyBorder="1" applyAlignment="1">
      <alignment vertical="center"/>
    </xf>
    <xf numFmtId="0" fontId="3" fillId="0" borderId="0" xfId="0" applyFont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164" fontId="2" fillId="0" borderId="1" xfId="4" applyNumberFormat="1" applyFont="1" applyFill="1" applyBorder="1" applyAlignment="1">
      <alignment horizontal="right" vertical="center"/>
    </xf>
    <xf numFmtId="166" fontId="2" fillId="0" borderId="1" xfId="4" applyNumberFormat="1" applyFont="1" applyFill="1" applyBorder="1" applyAlignment="1">
      <alignment horizontal="right" vertical="center"/>
    </xf>
    <xf numFmtId="43" fontId="3" fillId="0" borderId="1" xfId="4" applyNumberFormat="1" applyFont="1" applyFill="1" applyBorder="1" applyAlignment="1">
      <alignment horizontal="right" vertical="center"/>
    </xf>
    <xf numFmtId="43" fontId="2" fillId="0" borderId="1" xfId="4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49" fontId="3" fillId="0" borderId="1" xfId="1" applyNumberFormat="1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4" applyNumberFormat="1" applyFont="1" applyFill="1" applyBorder="1" applyAlignment="1">
      <alignment vertical="center"/>
    </xf>
    <xf numFmtId="0" fontId="2" fillId="0" borderId="1" xfId="5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1" xfId="2" applyNumberFormat="1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shrinkToFit="1"/>
    </xf>
    <xf numFmtId="164" fontId="2" fillId="0" borderId="2" xfId="2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64" fontId="10" fillId="0" borderId="1" xfId="4" applyNumberFormat="1" applyFont="1" applyFill="1" applyBorder="1" applyAlignment="1">
      <alignment horizontal="right" vertical="center"/>
    </xf>
    <xf numFmtId="49" fontId="3" fillId="0" borderId="1" xfId="1" applyNumberFormat="1" applyFont="1" applyFill="1" applyBorder="1" applyAlignment="1">
      <alignment horizontal="left" vertical="center" wrapText="1"/>
    </xf>
    <xf numFmtId="0" fontId="12" fillId="0" borderId="0" xfId="6" applyFont="1" applyFill="1" applyBorder="1"/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7" fontId="3" fillId="0" borderId="1" xfId="2" applyNumberFormat="1" applyFont="1" applyFill="1" applyBorder="1" applyAlignment="1">
      <alignment horizontal="center" vertical="center"/>
    </xf>
  </cellXfs>
  <cellStyles count="7">
    <cellStyle name="Comma" xfId="2" builtinId="3"/>
    <cellStyle name="Normal" xfId="0" builtinId="0"/>
    <cellStyle name="Normal 4" xfId="6"/>
    <cellStyle name="Normal_Grants quartal" xfId="5"/>
    <cellStyle name="Normal_Transfert" xfId="3"/>
    <cellStyle name="Normal_transfert-08" xfId="4"/>
    <cellStyle name="RowLevel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59"/>
  <sheetViews>
    <sheetView tabSelected="1" workbookViewId="0">
      <selection activeCell="B12" sqref="B12"/>
    </sheetView>
  </sheetViews>
  <sheetFormatPr defaultRowHeight="17.25" x14ac:dyDescent="0.3"/>
  <cols>
    <col min="1" max="1" width="5.7109375" style="2" customWidth="1"/>
    <col min="2" max="2" width="94.85546875" style="7" customWidth="1"/>
    <col min="3" max="3" width="21" style="7" customWidth="1"/>
    <col min="4" max="4" width="19" style="7" customWidth="1"/>
    <col min="5" max="5" width="20.28515625" style="7" customWidth="1"/>
    <col min="6" max="6" width="18.42578125" style="4" customWidth="1"/>
    <col min="7" max="7" width="21.28515625" style="4" customWidth="1"/>
    <col min="8" max="8" width="23.28515625" style="4" customWidth="1"/>
    <col min="9" max="9" width="18.42578125" style="4" customWidth="1"/>
    <col min="10" max="10" width="20.28515625" style="4" customWidth="1"/>
    <col min="11" max="11" width="17.85546875" style="4" customWidth="1"/>
    <col min="12" max="12" width="18.42578125" style="4" customWidth="1"/>
    <col min="13" max="13" width="25.5703125" style="4" customWidth="1"/>
    <col min="14" max="14" width="28" style="4" customWidth="1"/>
    <col min="15" max="15" width="23.28515625" style="4" customWidth="1"/>
    <col min="16" max="16" width="28.140625" style="4" customWidth="1"/>
    <col min="17" max="17" width="24.5703125" style="4" customWidth="1"/>
    <col min="18" max="18" width="9.140625" style="4" customWidth="1"/>
    <col min="19" max="20" width="13.7109375" style="4" bestFit="1" customWidth="1"/>
    <col min="21" max="21" width="9.140625" style="4"/>
    <col min="22" max="22" width="14" style="4" bestFit="1" customWidth="1"/>
    <col min="23" max="23" width="15" style="4" bestFit="1" customWidth="1"/>
    <col min="24" max="50" width="9.140625" style="4"/>
    <col min="51" max="51" width="5.85546875" style="4" customWidth="1"/>
    <col min="52" max="52" width="135.28515625" style="4" customWidth="1"/>
    <col min="53" max="53" width="23.85546875" style="4" customWidth="1"/>
    <col min="54" max="54" width="28.85546875" style="4" bestFit="1" customWidth="1"/>
    <col min="55" max="55" width="23.85546875" style="4" customWidth="1"/>
    <col min="56" max="56" width="22" style="4" customWidth="1"/>
    <col min="57" max="57" width="22.5703125" style="4" customWidth="1"/>
    <col min="58" max="58" width="21.140625" style="4" bestFit="1" customWidth="1"/>
    <col min="59" max="59" width="22" style="4" customWidth="1"/>
    <col min="60" max="60" width="27.85546875" style="4" customWidth="1"/>
    <col min="61" max="61" width="21.7109375" style="4" customWidth="1"/>
    <col min="62" max="62" width="23.7109375" style="4" customWidth="1"/>
    <col min="63" max="63" width="21.85546875" style="4" customWidth="1"/>
    <col min="64" max="64" width="23.7109375" style="4" customWidth="1"/>
    <col min="65" max="65" width="22.42578125" style="4" bestFit="1" customWidth="1"/>
    <col min="66" max="66" width="22.28515625" style="4" bestFit="1" customWidth="1"/>
    <col min="67" max="67" width="21.85546875" style="4" customWidth="1"/>
    <col min="68" max="68" width="9.140625" style="4" customWidth="1"/>
    <col min="69" max="69" width="19.5703125" style="4" customWidth="1"/>
    <col min="70" max="87" width="9.140625" style="4"/>
    <col min="88" max="88" width="9" style="4" customWidth="1"/>
    <col min="89" max="89" width="9.140625" style="4" hidden="1" customWidth="1"/>
    <col min="90" max="269" width="9.140625" style="4"/>
    <col min="270" max="270" width="5.85546875" style="4" customWidth="1"/>
    <col min="271" max="271" width="135.28515625" style="4" customWidth="1"/>
    <col min="272" max="272" width="23.85546875" style="4" customWidth="1"/>
    <col min="273" max="273" width="28.85546875" style="4" bestFit="1" customWidth="1"/>
    <col min="274" max="274" width="23.85546875" style="4" customWidth="1"/>
    <col min="275" max="275" width="22" style="4" customWidth="1"/>
    <col min="276" max="276" width="22.5703125" style="4" customWidth="1"/>
    <col min="277" max="277" width="21.140625" style="4" bestFit="1" customWidth="1"/>
    <col min="278" max="278" width="22" style="4" customWidth="1"/>
    <col min="279" max="279" width="27.85546875" style="4" customWidth="1"/>
    <col min="280" max="280" width="21.7109375" style="4" customWidth="1"/>
    <col min="281" max="281" width="23.7109375" style="4" customWidth="1"/>
    <col min="282" max="282" width="21.85546875" style="4" customWidth="1"/>
    <col min="283" max="283" width="23.7109375" style="4" customWidth="1"/>
    <col min="284" max="284" width="22.42578125" style="4" bestFit="1" customWidth="1"/>
    <col min="285" max="285" width="22.28515625" style="4" bestFit="1" customWidth="1"/>
    <col min="286" max="286" width="21.85546875" style="4" customWidth="1"/>
    <col min="287" max="287" width="14.7109375" style="4" customWidth="1"/>
    <col min="288" max="288" width="19.5703125" style="4" customWidth="1"/>
    <col min="289" max="525" width="9.140625" style="4"/>
    <col min="526" max="526" width="5.85546875" style="4" customWidth="1"/>
    <col min="527" max="527" width="135.28515625" style="4" customWidth="1"/>
    <col min="528" max="528" width="23.85546875" style="4" customWidth="1"/>
    <col min="529" max="529" width="28.85546875" style="4" bestFit="1" customWidth="1"/>
    <col min="530" max="530" width="23.85546875" style="4" customWidth="1"/>
    <col min="531" max="531" width="22" style="4" customWidth="1"/>
    <col min="532" max="532" width="22.5703125" style="4" customWidth="1"/>
    <col min="533" max="533" width="21.140625" style="4" bestFit="1" customWidth="1"/>
    <col min="534" max="534" width="22" style="4" customWidth="1"/>
    <col min="535" max="535" width="27.85546875" style="4" customWidth="1"/>
    <col min="536" max="536" width="21.7109375" style="4" customWidth="1"/>
    <col min="537" max="537" width="23.7109375" style="4" customWidth="1"/>
    <col min="538" max="538" width="21.85546875" style="4" customWidth="1"/>
    <col min="539" max="539" width="23.7109375" style="4" customWidth="1"/>
    <col min="540" max="540" width="22.42578125" style="4" bestFit="1" customWidth="1"/>
    <col min="541" max="541" width="22.28515625" style="4" bestFit="1" customWidth="1"/>
    <col min="542" max="542" width="21.85546875" style="4" customWidth="1"/>
    <col min="543" max="543" width="14.7109375" style="4" customWidth="1"/>
    <col min="544" max="544" width="19.5703125" style="4" customWidth="1"/>
    <col min="545" max="781" width="9.140625" style="4"/>
    <col min="782" max="782" width="5.85546875" style="4" customWidth="1"/>
    <col min="783" max="783" width="135.28515625" style="4" customWidth="1"/>
    <col min="784" max="784" width="23.85546875" style="4" customWidth="1"/>
    <col min="785" max="785" width="28.85546875" style="4" bestFit="1" customWidth="1"/>
    <col min="786" max="786" width="23.85546875" style="4" customWidth="1"/>
    <col min="787" max="787" width="22" style="4" customWidth="1"/>
    <col min="788" max="788" width="22.5703125" style="4" customWidth="1"/>
    <col min="789" max="789" width="21.140625" style="4" bestFit="1" customWidth="1"/>
    <col min="790" max="790" width="22" style="4" customWidth="1"/>
    <col min="791" max="791" width="27.85546875" style="4" customWidth="1"/>
    <col min="792" max="792" width="21.7109375" style="4" customWidth="1"/>
    <col min="793" max="793" width="23.7109375" style="4" customWidth="1"/>
    <col min="794" max="794" width="21.85546875" style="4" customWidth="1"/>
    <col min="795" max="795" width="23.7109375" style="4" customWidth="1"/>
    <col min="796" max="796" width="22.42578125" style="4" bestFit="1" customWidth="1"/>
    <col min="797" max="797" width="22.28515625" style="4" bestFit="1" customWidth="1"/>
    <col min="798" max="798" width="21.85546875" style="4" customWidth="1"/>
    <col min="799" max="799" width="14.7109375" style="4" customWidth="1"/>
    <col min="800" max="800" width="19.5703125" style="4" customWidth="1"/>
    <col min="801" max="1037" width="9.140625" style="4"/>
    <col min="1038" max="1038" width="5.85546875" style="4" customWidth="1"/>
    <col min="1039" max="1039" width="135.28515625" style="4" customWidth="1"/>
    <col min="1040" max="1040" width="23.85546875" style="4" customWidth="1"/>
    <col min="1041" max="1041" width="28.85546875" style="4" bestFit="1" customWidth="1"/>
    <col min="1042" max="1042" width="23.85546875" style="4" customWidth="1"/>
    <col min="1043" max="1043" width="22" style="4" customWidth="1"/>
    <col min="1044" max="1044" width="22.5703125" style="4" customWidth="1"/>
    <col min="1045" max="1045" width="21.140625" style="4" bestFit="1" customWidth="1"/>
    <col min="1046" max="1046" width="22" style="4" customWidth="1"/>
    <col min="1047" max="1047" width="27.85546875" style="4" customWidth="1"/>
    <col min="1048" max="1048" width="21.7109375" style="4" customWidth="1"/>
    <col min="1049" max="1049" width="23.7109375" style="4" customWidth="1"/>
    <col min="1050" max="1050" width="21.85546875" style="4" customWidth="1"/>
    <col min="1051" max="1051" width="23.7109375" style="4" customWidth="1"/>
    <col min="1052" max="1052" width="22.42578125" style="4" bestFit="1" customWidth="1"/>
    <col min="1053" max="1053" width="22.28515625" style="4" bestFit="1" customWidth="1"/>
    <col min="1054" max="1054" width="21.85546875" style="4" customWidth="1"/>
    <col min="1055" max="1055" width="14.7109375" style="4" customWidth="1"/>
    <col min="1056" max="1056" width="19.5703125" style="4" customWidth="1"/>
    <col min="1057" max="1293" width="9.140625" style="4"/>
    <col min="1294" max="1294" width="5.85546875" style="4" customWidth="1"/>
    <col min="1295" max="1295" width="135.28515625" style="4" customWidth="1"/>
    <col min="1296" max="1296" width="23.85546875" style="4" customWidth="1"/>
    <col min="1297" max="1297" width="28.85546875" style="4" bestFit="1" customWidth="1"/>
    <col min="1298" max="1298" width="23.85546875" style="4" customWidth="1"/>
    <col min="1299" max="1299" width="22" style="4" customWidth="1"/>
    <col min="1300" max="1300" width="22.5703125" style="4" customWidth="1"/>
    <col min="1301" max="1301" width="21.140625" style="4" bestFit="1" customWidth="1"/>
    <col min="1302" max="1302" width="22" style="4" customWidth="1"/>
    <col min="1303" max="1303" width="27.85546875" style="4" customWidth="1"/>
    <col min="1304" max="1304" width="21.7109375" style="4" customWidth="1"/>
    <col min="1305" max="1305" width="23.7109375" style="4" customWidth="1"/>
    <col min="1306" max="1306" width="21.85546875" style="4" customWidth="1"/>
    <col min="1307" max="1307" width="23.7109375" style="4" customWidth="1"/>
    <col min="1308" max="1308" width="22.42578125" style="4" bestFit="1" customWidth="1"/>
    <col min="1309" max="1309" width="22.28515625" style="4" bestFit="1" customWidth="1"/>
    <col min="1310" max="1310" width="21.85546875" style="4" customWidth="1"/>
    <col min="1311" max="1311" width="14.7109375" style="4" customWidth="1"/>
    <col min="1312" max="1312" width="19.5703125" style="4" customWidth="1"/>
    <col min="1313" max="1549" width="9.140625" style="4"/>
    <col min="1550" max="1550" width="5.85546875" style="4" customWidth="1"/>
    <col min="1551" max="1551" width="135.28515625" style="4" customWidth="1"/>
    <col min="1552" max="1552" width="23.85546875" style="4" customWidth="1"/>
    <col min="1553" max="1553" width="28.85546875" style="4" bestFit="1" customWidth="1"/>
    <col min="1554" max="1554" width="23.85546875" style="4" customWidth="1"/>
    <col min="1555" max="1555" width="22" style="4" customWidth="1"/>
    <col min="1556" max="1556" width="22.5703125" style="4" customWidth="1"/>
    <col min="1557" max="1557" width="21.140625" style="4" bestFit="1" customWidth="1"/>
    <col min="1558" max="1558" width="22" style="4" customWidth="1"/>
    <col min="1559" max="1559" width="27.85546875" style="4" customWidth="1"/>
    <col min="1560" max="1560" width="21.7109375" style="4" customWidth="1"/>
    <col min="1561" max="1561" width="23.7109375" style="4" customWidth="1"/>
    <col min="1562" max="1562" width="21.85546875" style="4" customWidth="1"/>
    <col min="1563" max="1563" width="23.7109375" style="4" customWidth="1"/>
    <col min="1564" max="1564" width="22.42578125" style="4" bestFit="1" customWidth="1"/>
    <col min="1565" max="1565" width="22.28515625" style="4" bestFit="1" customWidth="1"/>
    <col min="1566" max="1566" width="21.85546875" style="4" customWidth="1"/>
    <col min="1567" max="1567" width="14.7109375" style="4" customWidth="1"/>
    <col min="1568" max="1568" width="19.5703125" style="4" customWidth="1"/>
    <col min="1569" max="1805" width="9.140625" style="4"/>
    <col min="1806" max="1806" width="5.85546875" style="4" customWidth="1"/>
    <col min="1807" max="1807" width="135.28515625" style="4" customWidth="1"/>
    <col min="1808" max="1808" width="23.85546875" style="4" customWidth="1"/>
    <col min="1809" max="1809" width="28.85546875" style="4" bestFit="1" customWidth="1"/>
    <col min="1810" max="1810" width="23.85546875" style="4" customWidth="1"/>
    <col min="1811" max="1811" width="22" style="4" customWidth="1"/>
    <col min="1812" max="1812" width="22.5703125" style="4" customWidth="1"/>
    <col min="1813" max="1813" width="21.140625" style="4" bestFit="1" customWidth="1"/>
    <col min="1814" max="1814" width="22" style="4" customWidth="1"/>
    <col min="1815" max="1815" width="27.85546875" style="4" customWidth="1"/>
    <col min="1816" max="1816" width="21.7109375" style="4" customWidth="1"/>
    <col min="1817" max="1817" width="23.7109375" style="4" customWidth="1"/>
    <col min="1818" max="1818" width="21.85546875" style="4" customWidth="1"/>
    <col min="1819" max="1819" width="23.7109375" style="4" customWidth="1"/>
    <col min="1820" max="1820" width="22.42578125" style="4" bestFit="1" customWidth="1"/>
    <col min="1821" max="1821" width="22.28515625" style="4" bestFit="1" customWidth="1"/>
    <col min="1822" max="1822" width="21.85546875" style="4" customWidth="1"/>
    <col min="1823" max="1823" width="14.7109375" style="4" customWidth="1"/>
    <col min="1824" max="1824" width="19.5703125" style="4" customWidth="1"/>
    <col min="1825" max="2061" width="9.140625" style="4"/>
    <col min="2062" max="2062" width="5.85546875" style="4" customWidth="1"/>
    <col min="2063" max="2063" width="135.28515625" style="4" customWidth="1"/>
    <col min="2064" max="2064" width="23.85546875" style="4" customWidth="1"/>
    <col min="2065" max="2065" width="28.85546875" style="4" bestFit="1" customWidth="1"/>
    <col min="2066" max="2066" width="23.85546875" style="4" customWidth="1"/>
    <col min="2067" max="2067" width="22" style="4" customWidth="1"/>
    <col min="2068" max="2068" width="22.5703125" style="4" customWidth="1"/>
    <col min="2069" max="2069" width="21.140625" style="4" bestFit="1" customWidth="1"/>
    <col min="2070" max="2070" width="22" style="4" customWidth="1"/>
    <col min="2071" max="2071" width="27.85546875" style="4" customWidth="1"/>
    <col min="2072" max="2072" width="21.7109375" style="4" customWidth="1"/>
    <col min="2073" max="2073" width="23.7109375" style="4" customWidth="1"/>
    <col min="2074" max="2074" width="21.85546875" style="4" customWidth="1"/>
    <col min="2075" max="2075" width="23.7109375" style="4" customWidth="1"/>
    <col min="2076" max="2076" width="22.42578125" style="4" bestFit="1" customWidth="1"/>
    <col min="2077" max="2077" width="22.28515625" style="4" bestFit="1" customWidth="1"/>
    <col min="2078" max="2078" width="21.85546875" style="4" customWidth="1"/>
    <col min="2079" max="2079" width="14.7109375" style="4" customWidth="1"/>
    <col min="2080" max="2080" width="19.5703125" style="4" customWidth="1"/>
    <col min="2081" max="2317" width="9.140625" style="4"/>
    <col min="2318" max="2318" width="5.85546875" style="4" customWidth="1"/>
    <col min="2319" max="2319" width="135.28515625" style="4" customWidth="1"/>
    <col min="2320" max="2320" width="23.85546875" style="4" customWidth="1"/>
    <col min="2321" max="2321" width="28.85546875" style="4" bestFit="1" customWidth="1"/>
    <col min="2322" max="2322" width="23.85546875" style="4" customWidth="1"/>
    <col min="2323" max="2323" width="22" style="4" customWidth="1"/>
    <col min="2324" max="2324" width="22.5703125" style="4" customWidth="1"/>
    <col min="2325" max="2325" width="21.140625" style="4" bestFit="1" customWidth="1"/>
    <col min="2326" max="2326" width="22" style="4" customWidth="1"/>
    <col min="2327" max="2327" width="27.85546875" style="4" customWidth="1"/>
    <col min="2328" max="2328" width="21.7109375" style="4" customWidth="1"/>
    <col min="2329" max="2329" width="23.7109375" style="4" customWidth="1"/>
    <col min="2330" max="2330" width="21.85546875" style="4" customWidth="1"/>
    <col min="2331" max="2331" width="23.7109375" style="4" customWidth="1"/>
    <col min="2332" max="2332" width="22.42578125" style="4" bestFit="1" customWidth="1"/>
    <col min="2333" max="2333" width="22.28515625" style="4" bestFit="1" customWidth="1"/>
    <col min="2334" max="2334" width="21.85546875" style="4" customWidth="1"/>
    <col min="2335" max="2335" width="14.7109375" style="4" customWidth="1"/>
    <col min="2336" max="2336" width="19.5703125" style="4" customWidth="1"/>
    <col min="2337" max="2573" width="9.140625" style="4"/>
    <col min="2574" max="2574" width="5.85546875" style="4" customWidth="1"/>
    <col min="2575" max="2575" width="135.28515625" style="4" customWidth="1"/>
    <col min="2576" max="2576" width="23.85546875" style="4" customWidth="1"/>
    <col min="2577" max="2577" width="28.85546875" style="4" bestFit="1" customWidth="1"/>
    <col min="2578" max="2578" width="23.85546875" style="4" customWidth="1"/>
    <col min="2579" max="2579" width="22" style="4" customWidth="1"/>
    <col min="2580" max="2580" width="22.5703125" style="4" customWidth="1"/>
    <col min="2581" max="2581" width="21.140625" style="4" bestFit="1" customWidth="1"/>
    <col min="2582" max="2582" width="22" style="4" customWidth="1"/>
    <col min="2583" max="2583" width="27.85546875" style="4" customWidth="1"/>
    <col min="2584" max="2584" width="21.7109375" style="4" customWidth="1"/>
    <col min="2585" max="2585" width="23.7109375" style="4" customWidth="1"/>
    <col min="2586" max="2586" width="21.85546875" style="4" customWidth="1"/>
    <col min="2587" max="2587" width="23.7109375" style="4" customWidth="1"/>
    <col min="2588" max="2588" width="22.42578125" style="4" bestFit="1" customWidth="1"/>
    <col min="2589" max="2589" width="22.28515625" style="4" bestFit="1" customWidth="1"/>
    <col min="2590" max="2590" width="21.85546875" style="4" customWidth="1"/>
    <col min="2591" max="2591" width="14.7109375" style="4" customWidth="1"/>
    <col min="2592" max="2592" width="19.5703125" style="4" customWidth="1"/>
    <col min="2593" max="2829" width="9.140625" style="4"/>
    <col min="2830" max="2830" width="5.85546875" style="4" customWidth="1"/>
    <col min="2831" max="2831" width="135.28515625" style="4" customWidth="1"/>
    <col min="2832" max="2832" width="23.85546875" style="4" customWidth="1"/>
    <col min="2833" max="2833" width="28.85546875" style="4" bestFit="1" customWidth="1"/>
    <col min="2834" max="2834" width="23.85546875" style="4" customWidth="1"/>
    <col min="2835" max="2835" width="22" style="4" customWidth="1"/>
    <col min="2836" max="2836" width="22.5703125" style="4" customWidth="1"/>
    <col min="2837" max="2837" width="21.140625" style="4" bestFit="1" customWidth="1"/>
    <col min="2838" max="2838" width="22" style="4" customWidth="1"/>
    <col min="2839" max="2839" width="27.85546875" style="4" customWidth="1"/>
    <col min="2840" max="2840" width="21.7109375" style="4" customWidth="1"/>
    <col min="2841" max="2841" width="23.7109375" style="4" customWidth="1"/>
    <col min="2842" max="2842" width="21.85546875" style="4" customWidth="1"/>
    <col min="2843" max="2843" width="23.7109375" style="4" customWidth="1"/>
    <col min="2844" max="2844" width="22.42578125" style="4" bestFit="1" customWidth="1"/>
    <col min="2845" max="2845" width="22.28515625" style="4" bestFit="1" customWidth="1"/>
    <col min="2846" max="2846" width="21.85546875" style="4" customWidth="1"/>
    <col min="2847" max="2847" width="14.7109375" style="4" customWidth="1"/>
    <col min="2848" max="2848" width="19.5703125" style="4" customWidth="1"/>
    <col min="2849" max="16384" width="9.140625" style="4"/>
  </cols>
  <sheetData>
    <row r="1" spans="1:23" x14ac:dyDescent="0.3">
      <c r="A1" s="2" t="s">
        <v>0</v>
      </c>
      <c r="B1" s="42" t="s">
        <v>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6"/>
      <c r="Q1" s="3"/>
    </row>
    <row r="2" spans="1:23" x14ac:dyDescent="0.3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36"/>
      <c r="Q2" s="3"/>
    </row>
    <row r="3" spans="1:23" x14ac:dyDescent="0.3">
      <c r="B3" s="42" t="s">
        <v>105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5"/>
      <c r="Q3" s="3"/>
    </row>
    <row r="4" spans="1:23" ht="13.5" customHeight="1" x14ac:dyDescent="0.3">
      <c r="B4" s="4"/>
      <c r="C4" s="6"/>
      <c r="E4" s="8"/>
      <c r="F4" s="9"/>
      <c r="G4" s="9"/>
      <c r="I4" s="10"/>
      <c r="J4" s="9"/>
      <c r="K4" s="11"/>
      <c r="L4" s="11"/>
      <c r="O4" s="12"/>
      <c r="P4" s="13"/>
      <c r="Q4" s="14" t="s">
        <v>2</v>
      </c>
    </row>
    <row r="5" spans="1:23" ht="37.5" customHeight="1" x14ac:dyDescent="0.3">
      <c r="A5" s="43" t="s">
        <v>3</v>
      </c>
      <c r="B5" s="43"/>
      <c r="C5" s="44" t="s">
        <v>82</v>
      </c>
      <c r="D5" s="44"/>
      <c r="E5" s="44"/>
      <c r="F5" s="44" t="s">
        <v>4</v>
      </c>
      <c r="G5" s="44"/>
      <c r="H5" s="44"/>
      <c r="I5" s="44" t="s">
        <v>5</v>
      </c>
      <c r="J5" s="44"/>
      <c r="K5" s="44"/>
      <c r="L5" s="44" t="s">
        <v>6</v>
      </c>
      <c r="M5" s="44"/>
      <c r="N5" s="44"/>
      <c r="O5" s="44" t="s">
        <v>7</v>
      </c>
      <c r="P5" s="44"/>
      <c r="Q5" s="44"/>
    </row>
    <row r="6" spans="1:23" ht="37.5" customHeight="1" x14ac:dyDescent="0.3">
      <c r="A6" s="43"/>
      <c r="B6" s="43"/>
      <c r="C6" s="15" t="s">
        <v>8</v>
      </c>
      <c r="D6" s="15" t="s">
        <v>9</v>
      </c>
      <c r="E6" s="15" t="s">
        <v>10</v>
      </c>
      <c r="F6" s="15" t="s">
        <v>8</v>
      </c>
      <c r="G6" s="15" t="s">
        <v>9</v>
      </c>
      <c r="H6" s="15" t="s">
        <v>10</v>
      </c>
      <c r="I6" s="15" t="s">
        <v>8</v>
      </c>
      <c r="J6" s="15" t="s">
        <v>9</v>
      </c>
      <c r="K6" s="15" t="s">
        <v>10</v>
      </c>
      <c r="L6" s="15" t="s">
        <v>8</v>
      </c>
      <c r="M6" s="15" t="s">
        <v>9</v>
      </c>
      <c r="N6" s="15" t="s">
        <v>10</v>
      </c>
      <c r="O6" s="15" t="s">
        <v>8</v>
      </c>
      <c r="P6" s="15" t="s">
        <v>9</v>
      </c>
      <c r="Q6" s="15" t="s">
        <v>10</v>
      </c>
    </row>
    <row r="7" spans="1:23" s="17" customFormat="1" x14ac:dyDescent="0.3">
      <c r="A7" s="1" t="s">
        <v>11</v>
      </c>
      <c r="B7" s="1"/>
      <c r="C7" s="16">
        <f>C8+C12</f>
        <v>20969305.799999997</v>
      </c>
      <c r="D7" s="16">
        <f>D8+D12</f>
        <v>8115172.5</v>
      </c>
      <c r="E7" s="16">
        <f t="shared" ref="E7:Q7" si="0">E8+E12</f>
        <v>1985500.7100000002</v>
      </c>
      <c r="F7" s="16">
        <f t="shared" si="0"/>
        <v>1891624.5</v>
      </c>
      <c r="G7" s="16">
        <f t="shared" si="0"/>
        <v>1891624.5</v>
      </c>
      <c r="H7" s="16">
        <f>H8+H12</f>
        <v>1458188.9100000001</v>
      </c>
      <c r="I7" s="16">
        <f>I8+I12</f>
        <v>2843286.0999999996</v>
      </c>
      <c r="J7" s="16">
        <f t="shared" si="0"/>
        <v>0</v>
      </c>
      <c r="K7" s="16">
        <f>K8+K12</f>
        <v>527311.80000000005</v>
      </c>
      <c r="L7" s="16">
        <f t="shared" si="0"/>
        <v>3118035.4000000004</v>
      </c>
      <c r="M7" s="16">
        <f t="shared" si="0"/>
        <v>0</v>
      </c>
      <c r="N7" s="16">
        <f t="shared" si="0"/>
        <v>0</v>
      </c>
      <c r="O7" s="16">
        <f>O8+O12</f>
        <v>13116359.800000001</v>
      </c>
      <c r="P7" s="16">
        <f t="shared" si="0"/>
        <v>6223548</v>
      </c>
      <c r="Q7" s="16">
        <f t="shared" si="0"/>
        <v>0</v>
      </c>
    </row>
    <row r="8" spans="1:23" s="17" customFormat="1" x14ac:dyDescent="0.3">
      <c r="A8" s="1" t="s">
        <v>12</v>
      </c>
      <c r="B8" s="1"/>
      <c r="C8" s="16">
        <f>SUM(C9:C11)</f>
        <v>6223548</v>
      </c>
      <c r="D8" s="16">
        <f>SUM(D9:D11)</f>
        <v>6223548</v>
      </c>
      <c r="E8" s="16">
        <f t="shared" ref="E8:Q8" si="1">SUM(E9:E11)</f>
        <v>527311.80000000005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 t="shared" si="1"/>
        <v>0</v>
      </c>
      <c r="J8" s="16">
        <f t="shared" si="1"/>
        <v>0</v>
      </c>
      <c r="K8" s="16">
        <f t="shared" si="1"/>
        <v>527311.80000000005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16">
        <f>SUM(O9:O11)</f>
        <v>6223548</v>
      </c>
      <c r="P8" s="16">
        <f t="shared" si="1"/>
        <v>6223548</v>
      </c>
      <c r="Q8" s="16">
        <f t="shared" si="1"/>
        <v>0</v>
      </c>
    </row>
    <row r="9" spans="1:23" s="17" customFormat="1" ht="34.5" x14ac:dyDescent="0.3">
      <c r="A9" s="18" t="s">
        <v>13</v>
      </c>
      <c r="B9" s="19" t="s">
        <v>83</v>
      </c>
      <c r="C9" s="20">
        <f t="shared" ref="C9:D10" si="2">F9+I9+L9+O9</f>
        <v>2312805</v>
      </c>
      <c r="D9" s="20">
        <f t="shared" si="2"/>
        <v>2312805</v>
      </c>
      <c r="E9" s="21">
        <f>H9+K9+N9+Q9</f>
        <v>0</v>
      </c>
      <c r="F9" s="22"/>
      <c r="G9" s="20">
        <f>F9</f>
        <v>0</v>
      </c>
      <c r="H9" s="22"/>
      <c r="I9" s="21"/>
      <c r="J9" s="21"/>
      <c r="K9" s="21">
        <v>0</v>
      </c>
      <c r="L9" s="21"/>
      <c r="M9" s="21">
        <f>L9</f>
        <v>0</v>
      </c>
      <c r="N9" s="21"/>
      <c r="O9" s="21">
        <v>2312805</v>
      </c>
      <c r="P9" s="21">
        <f>O9</f>
        <v>2312805</v>
      </c>
      <c r="Q9" s="21"/>
    </row>
    <row r="10" spans="1:23" s="17" customFormat="1" ht="66" customHeight="1" x14ac:dyDescent="0.3">
      <c r="A10" s="18" t="s">
        <v>14</v>
      </c>
      <c r="B10" s="19" t="s">
        <v>84</v>
      </c>
      <c r="C10" s="20">
        <f t="shared" si="2"/>
        <v>3910743</v>
      </c>
      <c r="D10" s="20">
        <f t="shared" si="2"/>
        <v>3910743</v>
      </c>
      <c r="E10" s="21">
        <f>H10+K10+N10+Q10</f>
        <v>0</v>
      </c>
      <c r="F10" s="22"/>
      <c r="G10" s="20">
        <f>F10</f>
        <v>0</v>
      </c>
      <c r="H10" s="22"/>
      <c r="I10" s="22"/>
      <c r="J10" s="22"/>
      <c r="K10" s="23"/>
      <c r="L10" s="22"/>
      <c r="M10" s="21"/>
      <c r="N10" s="21"/>
      <c r="O10" s="21">
        <v>3910743</v>
      </c>
      <c r="P10" s="20">
        <f>O10</f>
        <v>3910743</v>
      </c>
      <c r="Q10" s="21"/>
    </row>
    <row r="11" spans="1:23" s="41" customFormat="1" ht="76.5" customHeight="1" x14ac:dyDescent="0.35">
      <c r="A11" s="40" t="s">
        <v>15</v>
      </c>
      <c r="B11" s="19" t="s">
        <v>104</v>
      </c>
      <c r="C11" s="20">
        <f>F11+I11+L11+O11</f>
        <v>0</v>
      </c>
      <c r="D11" s="20">
        <f>G11+J11+M11+P11</f>
        <v>0</v>
      </c>
      <c r="E11" s="21">
        <f>H11+K11+N11+Q11</f>
        <v>527311.80000000005</v>
      </c>
      <c r="F11" s="22"/>
      <c r="G11" s="20"/>
      <c r="H11" s="22"/>
      <c r="I11" s="22"/>
      <c r="J11" s="22"/>
      <c r="K11" s="20">
        <v>527311.80000000005</v>
      </c>
      <c r="L11" s="22"/>
      <c r="M11" s="21"/>
      <c r="N11" s="21"/>
      <c r="O11" s="20"/>
      <c r="P11" s="20"/>
      <c r="Q11" s="21"/>
    </row>
    <row r="12" spans="1:23" ht="32.25" customHeight="1" x14ac:dyDescent="0.3">
      <c r="A12" s="24" t="s">
        <v>85</v>
      </c>
      <c r="B12" s="25" t="s">
        <v>18</v>
      </c>
      <c r="C12" s="16">
        <f t="shared" ref="C12:Q12" si="3">SUM(C13:C54)</f>
        <v>14745757.799999999</v>
      </c>
      <c r="D12" s="16">
        <f t="shared" si="3"/>
        <v>1891624.5</v>
      </c>
      <c r="E12" s="16">
        <f t="shared" si="3"/>
        <v>1458188.9100000001</v>
      </c>
      <c r="F12" s="16">
        <f t="shared" si="3"/>
        <v>1891624.5</v>
      </c>
      <c r="G12" s="16">
        <f t="shared" si="3"/>
        <v>1891624.5</v>
      </c>
      <c r="H12" s="16">
        <f>SUM(H13:H54)</f>
        <v>1458188.9100000001</v>
      </c>
      <c r="I12" s="16">
        <f t="shared" si="3"/>
        <v>2843286.0999999996</v>
      </c>
      <c r="J12" s="16">
        <f t="shared" si="3"/>
        <v>0</v>
      </c>
      <c r="K12" s="16">
        <f t="shared" si="3"/>
        <v>0</v>
      </c>
      <c r="L12" s="16">
        <f t="shared" si="3"/>
        <v>3118035.4000000004</v>
      </c>
      <c r="M12" s="16">
        <f t="shared" si="3"/>
        <v>0</v>
      </c>
      <c r="N12" s="16">
        <f t="shared" si="3"/>
        <v>0</v>
      </c>
      <c r="O12" s="16">
        <f t="shared" si="3"/>
        <v>6892811.8000000007</v>
      </c>
      <c r="P12" s="16">
        <f t="shared" si="3"/>
        <v>0</v>
      </c>
      <c r="Q12" s="16">
        <f t="shared" si="3"/>
        <v>0</v>
      </c>
      <c r="S12" s="9"/>
      <c r="T12" s="9"/>
      <c r="V12" s="9"/>
      <c r="W12" s="9"/>
    </row>
    <row r="13" spans="1:23" ht="85.15" customHeight="1" x14ac:dyDescent="0.3">
      <c r="A13" s="18">
        <v>1</v>
      </c>
      <c r="B13" s="29" t="s">
        <v>86</v>
      </c>
      <c r="C13" s="26">
        <f>F13+I13+L13+O13</f>
        <v>1935.5</v>
      </c>
      <c r="D13" s="26">
        <f>G13+J13+M13+P13</f>
        <v>1935.5</v>
      </c>
      <c r="E13" s="26">
        <f>H13+K13+N13+Q13</f>
        <v>0</v>
      </c>
      <c r="F13" s="26">
        <v>1935.5</v>
      </c>
      <c r="G13" s="26">
        <f>F13</f>
        <v>1935.5</v>
      </c>
      <c r="H13" s="20"/>
      <c r="I13" s="27">
        <v>0</v>
      </c>
      <c r="J13" s="26"/>
      <c r="K13" s="28"/>
      <c r="L13" s="27"/>
      <c r="M13" s="26"/>
      <c r="N13" s="26"/>
      <c r="O13" s="27"/>
      <c r="P13" s="26"/>
      <c r="Q13" s="26"/>
    </row>
    <row r="14" spans="1:23" ht="85.15" customHeight="1" x14ac:dyDescent="0.3">
      <c r="A14" s="18" t="s">
        <v>14</v>
      </c>
      <c r="B14" s="29" t="s">
        <v>87</v>
      </c>
      <c r="C14" s="26">
        <f t="shared" ref="C14:D29" si="4">F14+I14+L14+O14</f>
        <v>39685.800000000003</v>
      </c>
      <c r="D14" s="26">
        <f>G14+J14+M14+P14</f>
        <v>2500</v>
      </c>
      <c r="E14" s="26">
        <f t="shared" ref="E14:E54" si="5">H14+K14+N14+Q14</f>
        <v>0</v>
      </c>
      <c r="F14" s="27">
        <v>2500</v>
      </c>
      <c r="G14" s="26">
        <f>F14</f>
        <v>2500</v>
      </c>
      <c r="H14" s="20"/>
      <c r="I14" s="30">
        <v>0</v>
      </c>
      <c r="J14" s="26"/>
      <c r="K14" s="28"/>
      <c r="L14" s="31">
        <v>6000</v>
      </c>
      <c r="M14" s="26"/>
      <c r="N14" s="26"/>
      <c r="O14" s="31">
        <v>31185.800000000003</v>
      </c>
      <c r="P14" s="26"/>
      <c r="Q14" s="26"/>
    </row>
    <row r="15" spans="1:23" ht="85.15" customHeight="1" x14ac:dyDescent="0.3">
      <c r="A15" s="18" t="s">
        <v>15</v>
      </c>
      <c r="B15" s="29" t="s">
        <v>88</v>
      </c>
      <c r="C15" s="26">
        <f>F15+I15+L15+O15</f>
        <v>243895.8</v>
      </c>
      <c r="D15" s="26">
        <f>G15+J15+M15+P15</f>
        <v>0</v>
      </c>
      <c r="E15" s="26">
        <f t="shared" si="5"/>
        <v>0</v>
      </c>
      <c r="F15" s="32">
        <v>0</v>
      </c>
      <c r="G15" s="26"/>
      <c r="H15" s="20"/>
      <c r="I15" s="27">
        <v>81298.600000000006</v>
      </c>
      <c r="J15" s="26"/>
      <c r="K15" s="26"/>
      <c r="L15" s="32">
        <v>82000</v>
      </c>
      <c r="M15" s="26"/>
      <c r="N15" s="26"/>
      <c r="O15" s="20">
        <v>80597.199999999983</v>
      </c>
      <c r="P15" s="26"/>
      <c r="Q15" s="26"/>
    </row>
    <row r="16" spans="1:23" ht="85.15" customHeight="1" x14ac:dyDescent="0.3">
      <c r="A16" s="18" t="s">
        <v>16</v>
      </c>
      <c r="B16" s="29" t="s">
        <v>89</v>
      </c>
      <c r="C16" s="26">
        <f t="shared" si="4"/>
        <v>203238.8</v>
      </c>
      <c r="D16" s="26">
        <f t="shared" si="4"/>
        <v>37567.699999999997</v>
      </c>
      <c r="E16" s="26">
        <f t="shared" si="5"/>
        <v>0</v>
      </c>
      <c r="F16" s="27">
        <v>37567.699999999997</v>
      </c>
      <c r="G16" s="26">
        <f>F16</f>
        <v>37567.699999999997</v>
      </c>
      <c r="H16" s="20"/>
      <c r="I16" s="27">
        <v>40134.800000000003</v>
      </c>
      <c r="J16" s="26"/>
      <c r="K16" s="26"/>
      <c r="L16" s="20">
        <v>29455.699999999997</v>
      </c>
      <c r="M16" s="26"/>
      <c r="N16" s="26"/>
      <c r="O16" s="20">
        <v>96080.599999999991</v>
      </c>
      <c r="P16" s="26"/>
      <c r="Q16" s="26"/>
    </row>
    <row r="17" spans="1:17" ht="95.25" customHeight="1" x14ac:dyDescent="0.3">
      <c r="A17" s="18" t="s">
        <v>17</v>
      </c>
      <c r="B17" s="29" t="s">
        <v>90</v>
      </c>
      <c r="C17" s="26">
        <f t="shared" si="4"/>
        <v>259287.7</v>
      </c>
      <c r="D17" s="26">
        <f>G17+J17+M17+P17</f>
        <v>30000</v>
      </c>
      <c r="E17" s="26">
        <f t="shared" si="5"/>
        <v>0</v>
      </c>
      <c r="F17" s="27">
        <v>30000</v>
      </c>
      <c r="G17" s="26">
        <f>F17</f>
        <v>30000</v>
      </c>
      <c r="H17" s="20"/>
      <c r="I17" s="27">
        <v>102800</v>
      </c>
      <c r="J17" s="26"/>
      <c r="L17" s="20">
        <v>126487.70000000001</v>
      </c>
      <c r="M17" s="26"/>
      <c r="N17" s="20"/>
      <c r="O17" s="20"/>
      <c r="P17" s="26"/>
      <c r="Q17" s="20"/>
    </row>
    <row r="18" spans="1:17" ht="94.5" customHeight="1" x14ac:dyDescent="0.3">
      <c r="A18" s="18" t="s">
        <v>19</v>
      </c>
      <c r="B18" s="29" t="s">
        <v>20</v>
      </c>
      <c r="C18" s="26">
        <f t="shared" si="4"/>
        <v>90320</v>
      </c>
      <c r="D18" s="26">
        <f t="shared" si="4"/>
        <v>27096</v>
      </c>
      <c r="E18" s="26">
        <f t="shared" si="5"/>
        <v>0</v>
      </c>
      <c r="F18" s="27">
        <v>27096</v>
      </c>
      <c r="G18" s="26">
        <f>F18</f>
        <v>27096</v>
      </c>
      <c r="H18" s="20"/>
      <c r="I18" s="27">
        <v>27096</v>
      </c>
      <c r="J18" s="26"/>
      <c r="K18" s="28"/>
      <c r="L18" s="20">
        <v>22580</v>
      </c>
      <c r="M18" s="26"/>
      <c r="O18" s="20">
        <v>13548</v>
      </c>
      <c r="P18" s="26"/>
      <c r="Q18" s="20"/>
    </row>
    <row r="19" spans="1:17" ht="57.75" customHeight="1" x14ac:dyDescent="0.3">
      <c r="A19" s="18" t="s">
        <v>21</v>
      </c>
      <c r="B19" s="29" t="s">
        <v>22</v>
      </c>
      <c r="C19" s="26">
        <f t="shared" si="4"/>
        <v>0</v>
      </c>
      <c r="D19" s="26">
        <f t="shared" si="4"/>
        <v>0</v>
      </c>
      <c r="E19" s="26">
        <f t="shared" si="5"/>
        <v>0</v>
      </c>
      <c r="F19" s="27"/>
      <c r="G19" s="26"/>
      <c r="H19" s="20"/>
      <c r="I19" s="27"/>
      <c r="J19" s="26"/>
      <c r="K19" s="26"/>
      <c r="L19" s="32"/>
      <c r="M19" s="26"/>
      <c r="N19" s="20"/>
      <c r="O19" s="32"/>
      <c r="P19" s="26"/>
      <c r="Q19" s="26"/>
    </row>
    <row r="20" spans="1:17" ht="57.75" customHeight="1" x14ac:dyDescent="0.3">
      <c r="A20" s="18" t="s">
        <v>23</v>
      </c>
      <c r="B20" s="29" t="s">
        <v>26</v>
      </c>
      <c r="C20" s="26">
        <f t="shared" si="4"/>
        <v>9679.2999999999993</v>
      </c>
      <c r="D20" s="26">
        <f t="shared" si="4"/>
        <v>0</v>
      </c>
      <c r="E20" s="26">
        <f t="shared" si="5"/>
        <v>0</v>
      </c>
      <c r="F20" s="20"/>
      <c r="G20" s="26"/>
      <c r="H20" s="20"/>
      <c r="I20" s="27"/>
      <c r="J20" s="26"/>
      <c r="K20" s="26"/>
      <c r="L20" s="32"/>
      <c r="M20" s="26"/>
      <c r="N20" s="26"/>
      <c r="O20" s="32">
        <v>9679.2999999999993</v>
      </c>
      <c r="P20" s="26"/>
      <c r="Q20" s="26"/>
    </row>
    <row r="21" spans="1:17" ht="57.75" customHeight="1" x14ac:dyDescent="0.3">
      <c r="A21" s="18" t="s">
        <v>24</v>
      </c>
      <c r="B21" s="29" t="s">
        <v>30</v>
      </c>
      <c r="C21" s="26">
        <f t="shared" si="4"/>
        <v>3012654.2</v>
      </c>
      <c r="D21" s="26">
        <f t="shared" si="4"/>
        <v>44000</v>
      </c>
      <c r="E21" s="26">
        <f t="shared" si="5"/>
        <v>449881.02</v>
      </c>
      <c r="F21" s="20">
        <v>44000</v>
      </c>
      <c r="G21" s="26">
        <f>F21</f>
        <v>44000</v>
      </c>
      <c r="H21" s="20">
        <v>449881.02</v>
      </c>
      <c r="I21" s="27">
        <v>878500</v>
      </c>
      <c r="J21" s="26"/>
      <c r="K21" s="26"/>
      <c r="L21" s="32">
        <v>503353</v>
      </c>
      <c r="M21" s="26"/>
      <c r="N21" s="26"/>
      <c r="O21" s="32">
        <v>1586801.2000000002</v>
      </c>
      <c r="P21" s="26"/>
      <c r="Q21" s="26"/>
    </row>
    <row r="22" spans="1:17" ht="72.75" customHeight="1" x14ac:dyDescent="0.3">
      <c r="A22" s="18" t="s">
        <v>25</v>
      </c>
      <c r="B22" s="29" t="s">
        <v>33</v>
      </c>
      <c r="C22" s="26">
        <f t="shared" si="4"/>
        <v>515465.4</v>
      </c>
      <c r="D22" s="26">
        <f t="shared" si="4"/>
        <v>0</v>
      </c>
      <c r="E22" s="26">
        <f t="shared" si="5"/>
        <v>0</v>
      </c>
      <c r="F22" s="27"/>
      <c r="G22" s="26"/>
      <c r="H22" s="20"/>
      <c r="I22" s="27">
        <v>171822.3</v>
      </c>
      <c r="J22" s="26"/>
      <c r="K22" s="20"/>
      <c r="L22" s="32">
        <v>171822.3</v>
      </c>
      <c r="M22" s="26"/>
      <c r="N22" s="20"/>
      <c r="O22" s="20">
        <v>171820.80000000005</v>
      </c>
      <c r="P22" s="26"/>
      <c r="Q22" s="26"/>
    </row>
    <row r="23" spans="1:17" ht="72.75" customHeight="1" x14ac:dyDescent="0.3">
      <c r="A23" s="18" t="s">
        <v>27</v>
      </c>
      <c r="B23" s="29" t="s">
        <v>35</v>
      </c>
      <c r="C23" s="26">
        <f t="shared" si="4"/>
        <v>32379.3</v>
      </c>
      <c r="D23" s="26">
        <f t="shared" si="4"/>
        <v>8085</v>
      </c>
      <c r="E23" s="26">
        <f t="shared" si="5"/>
        <v>0</v>
      </c>
      <c r="F23" s="27">
        <v>8085</v>
      </c>
      <c r="G23" s="26">
        <f>F23</f>
        <v>8085</v>
      </c>
      <c r="I23" s="27">
        <v>8085</v>
      </c>
      <c r="J23" s="26"/>
      <c r="K23" s="26"/>
      <c r="L23" s="32">
        <v>8086</v>
      </c>
      <c r="M23" s="26"/>
      <c r="N23" s="20"/>
      <c r="O23" s="20">
        <v>8123.2999999999993</v>
      </c>
      <c r="P23" s="26"/>
      <c r="Q23" s="26"/>
    </row>
    <row r="24" spans="1:17" ht="72.75" customHeight="1" x14ac:dyDescent="0.3">
      <c r="A24" s="18" t="s">
        <v>28</v>
      </c>
      <c r="B24" s="29" t="s">
        <v>38</v>
      </c>
      <c r="C24" s="26">
        <f t="shared" si="4"/>
        <v>83261</v>
      </c>
      <c r="D24" s="26">
        <f t="shared" si="4"/>
        <v>30000</v>
      </c>
      <c r="E24" s="26">
        <f t="shared" si="5"/>
        <v>0</v>
      </c>
      <c r="F24" s="27">
        <v>30000</v>
      </c>
      <c r="G24" s="26">
        <f>F24</f>
        <v>30000</v>
      </c>
      <c r="H24" s="20"/>
      <c r="I24" s="27">
        <v>26000</v>
      </c>
      <c r="J24" s="26"/>
      <c r="K24" s="20"/>
      <c r="L24" s="32">
        <v>18000</v>
      </c>
      <c r="M24" s="26"/>
      <c r="N24" s="20"/>
      <c r="O24" s="20">
        <v>9261</v>
      </c>
      <c r="P24" s="26"/>
      <c r="Q24" s="26"/>
    </row>
    <row r="25" spans="1:17" ht="72.75" customHeight="1" x14ac:dyDescent="0.3">
      <c r="A25" s="18" t="s">
        <v>29</v>
      </c>
      <c r="B25" s="29" t="s">
        <v>40</v>
      </c>
      <c r="C25" s="26">
        <f t="shared" si="4"/>
        <v>360797.6</v>
      </c>
      <c r="D25" s="26">
        <f>G25+J25+M25+P25</f>
        <v>0</v>
      </c>
      <c r="E25" s="26">
        <f t="shared" si="5"/>
        <v>0</v>
      </c>
      <c r="F25" s="20"/>
      <c r="G25" s="26"/>
      <c r="H25" s="20"/>
      <c r="I25" s="27"/>
      <c r="J25" s="26"/>
      <c r="K25" s="20"/>
      <c r="L25" s="32"/>
      <c r="M25" s="26"/>
      <c r="N25" s="20"/>
      <c r="O25" s="32">
        <v>360797.6</v>
      </c>
      <c r="P25" s="26"/>
      <c r="Q25" s="26"/>
    </row>
    <row r="26" spans="1:17" ht="83.25" customHeight="1" x14ac:dyDescent="0.3">
      <c r="A26" s="18" t="s">
        <v>31</v>
      </c>
      <c r="B26" s="29" t="s">
        <v>91</v>
      </c>
      <c r="C26" s="26">
        <f t="shared" si="4"/>
        <v>90409</v>
      </c>
      <c r="D26" s="26">
        <f t="shared" si="4"/>
        <v>27000</v>
      </c>
      <c r="E26" s="26">
        <f t="shared" si="5"/>
        <v>0</v>
      </c>
      <c r="F26" s="27">
        <v>27000</v>
      </c>
      <c r="G26" s="26">
        <f>F26</f>
        <v>27000</v>
      </c>
      <c r="H26" s="20"/>
      <c r="I26" s="27">
        <v>8600</v>
      </c>
      <c r="J26" s="26"/>
      <c r="K26" s="28"/>
      <c r="L26" s="20"/>
      <c r="M26" s="26"/>
      <c r="N26" s="26"/>
      <c r="O26" s="31">
        <v>54809</v>
      </c>
      <c r="P26" s="26"/>
      <c r="Q26" s="26"/>
    </row>
    <row r="27" spans="1:17" ht="76.5" customHeight="1" x14ac:dyDescent="0.3">
      <c r="A27" s="18" t="s">
        <v>32</v>
      </c>
      <c r="B27" s="29" t="s">
        <v>42</v>
      </c>
      <c r="C27" s="26">
        <f t="shared" si="4"/>
        <v>110886</v>
      </c>
      <c r="D27" s="26">
        <f t="shared" si="4"/>
        <v>75691.8</v>
      </c>
      <c r="E27" s="26">
        <f t="shared" si="5"/>
        <v>72992.95</v>
      </c>
      <c r="F27" s="20">
        <v>75691.8</v>
      </c>
      <c r="G27" s="26">
        <f>F27</f>
        <v>75691.8</v>
      </c>
      <c r="H27" s="20">
        <v>72992.95</v>
      </c>
      <c r="I27" s="27">
        <v>35191.199999999997</v>
      </c>
      <c r="J27" s="26"/>
      <c r="K27" s="26"/>
      <c r="L27" s="20"/>
      <c r="M27" s="26"/>
      <c r="N27" s="26"/>
      <c r="O27" s="31">
        <v>3</v>
      </c>
      <c r="P27" s="26"/>
      <c r="Q27" s="26"/>
    </row>
    <row r="28" spans="1:17" ht="66" customHeight="1" x14ac:dyDescent="0.3">
      <c r="A28" s="18" t="s">
        <v>34</v>
      </c>
      <c r="B28" s="29" t="s">
        <v>44</v>
      </c>
      <c r="C28" s="26">
        <f t="shared" si="4"/>
        <v>1013016.7</v>
      </c>
      <c r="D28" s="26">
        <f t="shared" si="4"/>
        <v>0</v>
      </c>
      <c r="E28" s="26">
        <f t="shared" si="5"/>
        <v>0</v>
      </c>
      <c r="F28" s="20"/>
      <c r="G28" s="26"/>
      <c r="H28" s="20"/>
      <c r="I28" s="27"/>
      <c r="J28" s="26"/>
      <c r="K28" s="28"/>
      <c r="L28" s="32"/>
      <c r="M28" s="26"/>
      <c r="N28" s="26"/>
      <c r="O28" s="31">
        <v>1013016.7</v>
      </c>
      <c r="P28" s="26"/>
      <c r="Q28" s="26"/>
    </row>
    <row r="29" spans="1:17" ht="95.25" customHeight="1" x14ac:dyDescent="0.3">
      <c r="A29" s="18" t="s">
        <v>36</v>
      </c>
      <c r="B29" s="29" t="s">
        <v>47</v>
      </c>
      <c r="C29" s="26">
        <f t="shared" si="4"/>
        <v>719955.3</v>
      </c>
      <c r="D29" s="26">
        <f>G29+J29+M29+P29</f>
        <v>143991.1</v>
      </c>
      <c r="E29" s="26">
        <f t="shared" si="5"/>
        <v>0</v>
      </c>
      <c r="F29" s="32">
        <v>143991.1</v>
      </c>
      <c r="G29" s="26">
        <f t="shared" ref="G29:G35" si="6">F29</f>
        <v>143991.1</v>
      </c>
      <c r="H29" s="20"/>
      <c r="I29" s="27">
        <v>215986.6</v>
      </c>
      <c r="J29" s="26"/>
      <c r="K29" s="28"/>
      <c r="L29" s="32">
        <v>215986.60000000003</v>
      </c>
      <c r="M29" s="26"/>
      <c r="N29" s="26"/>
      <c r="O29" s="32">
        <v>143991</v>
      </c>
      <c r="P29" s="26"/>
      <c r="Q29" s="26"/>
    </row>
    <row r="30" spans="1:17" ht="78" customHeight="1" x14ac:dyDescent="0.3">
      <c r="A30" s="18" t="s">
        <v>37</v>
      </c>
      <c r="B30" s="29" t="s">
        <v>50</v>
      </c>
      <c r="C30" s="26">
        <f t="shared" ref="C30:D54" si="7">F30+I30+L30+O30</f>
        <v>168100</v>
      </c>
      <c r="D30" s="26">
        <f>G30+J30+M30+P30</f>
        <v>46625</v>
      </c>
      <c r="E30" s="26">
        <f t="shared" si="5"/>
        <v>547656.66</v>
      </c>
      <c r="F30" s="20">
        <v>46625</v>
      </c>
      <c r="G30" s="26">
        <f t="shared" si="6"/>
        <v>46625</v>
      </c>
      <c r="H30" s="20">
        <v>547656.66</v>
      </c>
      <c r="I30" s="27">
        <v>41225</v>
      </c>
      <c r="J30" s="26"/>
      <c r="K30" s="28"/>
      <c r="L30" s="32">
        <v>40525</v>
      </c>
      <c r="M30" s="26"/>
      <c r="N30" s="26"/>
      <c r="O30" s="31">
        <v>39725</v>
      </c>
      <c r="P30" s="26"/>
      <c r="Q30" s="26"/>
    </row>
    <row r="31" spans="1:17" ht="90" customHeight="1" x14ac:dyDescent="0.3">
      <c r="A31" s="18" t="s">
        <v>39</v>
      </c>
      <c r="B31" s="29" t="s">
        <v>53</v>
      </c>
      <c r="C31" s="26">
        <f t="shared" si="7"/>
        <v>653663.6</v>
      </c>
      <c r="D31" s="26">
        <f t="shared" si="7"/>
        <v>163415.9</v>
      </c>
      <c r="E31" s="26">
        <f t="shared" si="5"/>
        <v>0</v>
      </c>
      <c r="F31" s="20">
        <v>163415.9</v>
      </c>
      <c r="G31" s="26">
        <f t="shared" si="6"/>
        <v>163415.9</v>
      </c>
      <c r="H31" s="20"/>
      <c r="I31" s="27">
        <v>163415.9</v>
      </c>
      <c r="J31" s="26"/>
      <c r="K31" s="20"/>
      <c r="L31" s="32">
        <v>163415.90000000002</v>
      </c>
      <c r="M31" s="26"/>
      <c r="N31" s="20"/>
      <c r="O31" s="31">
        <v>163415.89999999997</v>
      </c>
      <c r="P31" s="26"/>
      <c r="Q31" s="26"/>
    </row>
    <row r="32" spans="1:17" ht="90" customHeight="1" x14ac:dyDescent="0.3">
      <c r="A32" s="18" t="s">
        <v>41</v>
      </c>
      <c r="B32" s="29" t="s">
        <v>55</v>
      </c>
      <c r="C32" s="26">
        <f t="shared" si="7"/>
        <v>286620.5</v>
      </c>
      <c r="D32" s="26">
        <f t="shared" si="7"/>
        <v>57824.1</v>
      </c>
      <c r="E32" s="26">
        <f t="shared" si="5"/>
        <v>0</v>
      </c>
      <c r="F32" s="20">
        <v>57824.1</v>
      </c>
      <c r="G32" s="26">
        <f t="shared" si="6"/>
        <v>57824.1</v>
      </c>
      <c r="H32" s="20"/>
      <c r="I32" s="27">
        <v>113148.2</v>
      </c>
      <c r="J32" s="26"/>
      <c r="K32" s="20"/>
      <c r="L32" s="32">
        <v>57824.099999999991</v>
      </c>
      <c r="M32" s="26"/>
      <c r="N32" s="20"/>
      <c r="O32" s="31">
        <v>57824.100000000006</v>
      </c>
      <c r="P32" s="26"/>
      <c r="Q32" s="26"/>
    </row>
    <row r="33" spans="1:17" ht="108.75" customHeight="1" x14ac:dyDescent="0.3">
      <c r="A33" s="18" t="s">
        <v>43</v>
      </c>
      <c r="B33" s="29" t="s">
        <v>57</v>
      </c>
      <c r="C33" s="26">
        <f t="shared" si="7"/>
        <v>20112.7</v>
      </c>
      <c r="D33" s="26">
        <f t="shared" si="7"/>
        <v>5028.2</v>
      </c>
      <c r="E33" s="26">
        <f t="shared" si="5"/>
        <v>0</v>
      </c>
      <c r="F33" s="20">
        <v>5028.2</v>
      </c>
      <c r="G33" s="26">
        <f t="shared" si="6"/>
        <v>5028.2</v>
      </c>
      <c r="H33" s="20"/>
      <c r="I33" s="27">
        <v>5028.2</v>
      </c>
      <c r="J33" s="26"/>
      <c r="K33" s="26"/>
      <c r="L33" s="32">
        <v>5028.1000000000004</v>
      </c>
      <c r="M33" s="26"/>
      <c r="N33" s="26"/>
      <c r="O33" s="32">
        <v>5028.2000000000007</v>
      </c>
      <c r="P33" s="26"/>
      <c r="Q33" s="26"/>
    </row>
    <row r="34" spans="1:17" ht="106.5" customHeight="1" x14ac:dyDescent="0.3">
      <c r="A34" s="18" t="s">
        <v>45</v>
      </c>
      <c r="B34" s="29" t="s">
        <v>59</v>
      </c>
      <c r="C34" s="26">
        <f t="shared" si="7"/>
        <v>12067.6</v>
      </c>
      <c r="D34" s="26">
        <f t="shared" si="7"/>
        <v>3016.9</v>
      </c>
      <c r="E34" s="26">
        <f t="shared" si="5"/>
        <v>0</v>
      </c>
      <c r="F34" s="20">
        <v>3016.9</v>
      </c>
      <c r="G34" s="26">
        <f t="shared" si="6"/>
        <v>3016.9</v>
      </c>
      <c r="H34" s="20"/>
      <c r="I34" s="27">
        <v>3016.9</v>
      </c>
      <c r="J34" s="26"/>
      <c r="K34" s="26"/>
      <c r="L34" s="20">
        <v>3016.9000000000005</v>
      </c>
      <c r="M34" s="26"/>
      <c r="N34" s="26"/>
      <c r="O34" s="20">
        <v>3016.8999999999996</v>
      </c>
      <c r="P34" s="26"/>
      <c r="Q34" s="26"/>
    </row>
    <row r="35" spans="1:17" ht="94.5" customHeight="1" x14ac:dyDescent="0.3">
      <c r="A35" s="18" t="s">
        <v>46</v>
      </c>
      <c r="B35" s="29" t="s">
        <v>92</v>
      </c>
      <c r="C35" s="26">
        <f t="shared" si="7"/>
        <v>7039.5</v>
      </c>
      <c r="D35" s="26">
        <f>G35+J35+M35+P35</f>
        <v>1759.9</v>
      </c>
      <c r="E35" s="26">
        <f t="shared" si="5"/>
        <v>0</v>
      </c>
      <c r="F35" s="20">
        <v>1759.9</v>
      </c>
      <c r="G35" s="26">
        <f t="shared" si="6"/>
        <v>1759.9</v>
      </c>
      <c r="H35" s="20"/>
      <c r="I35" s="27">
        <v>1759.9</v>
      </c>
      <c r="J35" s="26"/>
      <c r="K35" s="20"/>
      <c r="L35" s="32">
        <v>1759.8000000000002</v>
      </c>
      <c r="M35" s="26"/>
      <c r="N35" s="26"/>
      <c r="O35" s="26">
        <v>1759.8999999999996</v>
      </c>
      <c r="P35" s="26"/>
      <c r="Q35" s="26"/>
    </row>
    <row r="36" spans="1:17" ht="87.75" customHeight="1" x14ac:dyDescent="0.3">
      <c r="A36" s="18" t="s">
        <v>48</v>
      </c>
      <c r="B36" s="29" t="s">
        <v>62</v>
      </c>
      <c r="C36" s="26">
        <f t="shared" si="7"/>
        <v>6250</v>
      </c>
      <c r="D36" s="26">
        <f t="shared" si="7"/>
        <v>0</v>
      </c>
      <c r="E36" s="26">
        <f t="shared" si="5"/>
        <v>0</v>
      </c>
      <c r="F36" s="20"/>
      <c r="G36" s="26"/>
      <c r="H36" s="26"/>
      <c r="I36" s="27">
        <v>6250</v>
      </c>
      <c r="J36" s="26"/>
      <c r="K36" s="28"/>
      <c r="L36" s="32"/>
      <c r="M36" s="26"/>
      <c r="N36" s="26"/>
      <c r="O36" s="32"/>
      <c r="P36" s="26"/>
      <c r="Q36" s="26"/>
    </row>
    <row r="37" spans="1:17" ht="89.25" customHeight="1" x14ac:dyDescent="0.3">
      <c r="A37" s="18" t="s">
        <v>49</v>
      </c>
      <c r="B37" s="29" t="s">
        <v>64</v>
      </c>
      <c r="C37" s="26">
        <f t="shared" si="7"/>
        <v>402254.5</v>
      </c>
      <c r="D37" s="26">
        <f t="shared" si="7"/>
        <v>402254.5</v>
      </c>
      <c r="E37" s="26">
        <f t="shared" si="5"/>
        <v>0</v>
      </c>
      <c r="F37" s="20">
        <v>402254.5</v>
      </c>
      <c r="G37" s="26">
        <f>F37</f>
        <v>402254.5</v>
      </c>
      <c r="H37" s="20"/>
      <c r="I37" s="27"/>
      <c r="J37" s="26"/>
      <c r="K37" s="20"/>
      <c r="L37" s="32"/>
      <c r="M37" s="26"/>
      <c r="N37" s="20"/>
      <c r="O37" s="32"/>
      <c r="P37" s="26"/>
      <c r="Q37" s="26"/>
    </row>
    <row r="38" spans="1:17" ht="93.75" customHeight="1" x14ac:dyDescent="0.3">
      <c r="A38" s="18" t="s">
        <v>51</v>
      </c>
      <c r="B38" s="29" t="s">
        <v>66</v>
      </c>
      <c r="C38" s="26">
        <f t="shared" si="7"/>
        <v>47132.5</v>
      </c>
      <c r="D38" s="26">
        <f t="shared" si="7"/>
        <v>47132.5</v>
      </c>
      <c r="E38" s="26">
        <f t="shared" si="5"/>
        <v>0</v>
      </c>
      <c r="F38" s="39">
        <v>47132.5</v>
      </c>
      <c r="G38" s="26">
        <f>F38</f>
        <v>47132.5</v>
      </c>
      <c r="H38" s="20"/>
      <c r="I38" s="27"/>
      <c r="J38" s="26"/>
      <c r="K38" s="26"/>
      <c r="L38" s="32"/>
      <c r="M38" s="26"/>
      <c r="N38" s="26"/>
      <c r="O38" s="32"/>
      <c r="P38" s="26"/>
      <c r="Q38" s="26"/>
    </row>
    <row r="39" spans="1:17" ht="90" customHeight="1" x14ac:dyDescent="0.3">
      <c r="A39" s="18" t="s">
        <v>52</v>
      </c>
      <c r="B39" s="29" t="s">
        <v>68</v>
      </c>
      <c r="C39" s="26">
        <f t="shared" si="7"/>
        <v>733965</v>
      </c>
      <c r="D39" s="26">
        <f t="shared" si="7"/>
        <v>0</v>
      </c>
      <c r="E39" s="26">
        <f t="shared" si="5"/>
        <v>0</v>
      </c>
      <c r="F39" s="20">
        <v>0</v>
      </c>
      <c r="G39" s="26"/>
      <c r="H39" s="20"/>
      <c r="I39" s="27">
        <v>10275.5</v>
      </c>
      <c r="J39" s="26"/>
      <c r="K39" s="26"/>
      <c r="L39" s="32">
        <v>477077.3</v>
      </c>
      <c r="M39" s="26"/>
      <c r="N39" s="26"/>
      <c r="O39" s="32">
        <v>246612.2</v>
      </c>
      <c r="P39" s="26"/>
      <c r="Q39" s="26"/>
    </row>
    <row r="40" spans="1:17" ht="77.25" customHeight="1" x14ac:dyDescent="0.3">
      <c r="A40" s="18" t="s">
        <v>54</v>
      </c>
      <c r="B40" s="29" t="s">
        <v>70</v>
      </c>
      <c r="C40" s="26">
        <f t="shared" si="7"/>
        <v>541317.9</v>
      </c>
      <c r="D40" s="26">
        <f t="shared" si="7"/>
        <v>130800.6</v>
      </c>
      <c r="E40" s="26">
        <f t="shared" si="5"/>
        <v>85383.5</v>
      </c>
      <c r="F40" s="20">
        <v>130800.6</v>
      </c>
      <c r="G40" s="26">
        <f>F40</f>
        <v>130800.6</v>
      </c>
      <c r="H40" s="20">
        <v>85383.5</v>
      </c>
      <c r="I40" s="27">
        <v>134037.30000000002</v>
      </c>
      <c r="J40" s="26"/>
      <c r="K40" s="20"/>
      <c r="L40" s="32">
        <v>141980.59999999998</v>
      </c>
      <c r="M40" s="26"/>
      <c r="N40" s="33"/>
      <c r="O40" s="32">
        <v>134499.40000000002</v>
      </c>
      <c r="P40" s="26"/>
      <c r="Q40" s="26"/>
    </row>
    <row r="41" spans="1:17" ht="70.5" customHeight="1" x14ac:dyDescent="0.3">
      <c r="A41" s="18" t="s">
        <v>56</v>
      </c>
      <c r="B41" s="29" t="s">
        <v>93</v>
      </c>
      <c r="C41" s="26">
        <f t="shared" si="7"/>
        <v>124995</v>
      </c>
      <c r="D41" s="26">
        <f t="shared" si="7"/>
        <v>30800</v>
      </c>
      <c r="E41" s="26">
        <f t="shared" si="5"/>
        <v>0</v>
      </c>
      <c r="F41" s="20">
        <v>30800</v>
      </c>
      <c r="G41" s="26">
        <f>F41</f>
        <v>30800</v>
      </c>
      <c r="H41" s="20"/>
      <c r="I41" s="20">
        <v>31300</v>
      </c>
      <c r="J41" s="26"/>
      <c r="K41" s="26"/>
      <c r="L41" s="31">
        <v>33000</v>
      </c>
      <c r="M41" s="26"/>
      <c r="N41" s="31"/>
      <c r="O41" s="32">
        <v>29895</v>
      </c>
      <c r="P41" s="26"/>
      <c r="Q41" s="31"/>
    </row>
    <row r="42" spans="1:17" ht="87.75" customHeight="1" x14ac:dyDescent="0.3">
      <c r="A42" s="18" t="s">
        <v>58</v>
      </c>
      <c r="B42" s="29" t="s">
        <v>72</v>
      </c>
      <c r="C42" s="26">
        <f t="shared" si="7"/>
        <v>1033334.3</v>
      </c>
      <c r="D42" s="26">
        <f t="shared" si="7"/>
        <v>50000</v>
      </c>
      <c r="E42" s="26">
        <f t="shared" si="5"/>
        <v>0</v>
      </c>
      <c r="F42" s="20">
        <v>50000</v>
      </c>
      <c r="G42" s="26">
        <f>F42</f>
        <v>50000</v>
      </c>
      <c r="H42" s="20"/>
      <c r="I42" s="27">
        <v>184000</v>
      </c>
      <c r="J42" s="26"/>
      <c r="K42" s="31"/>
      <c r="L42" s="32">
        <v>413300</v>
      </c>
      <c r="M42" s="26"/>
      <c r="N42" s="33"/>
      <c r="O42" s="32">
        <v>386034.30000000005</v>
      </c>
      <c r="P42" s="26"/>
      <c r="Q42" s="31"/>
    </row>
    <row r="43" spans="1:17" ht="66.75" customHeight="1" x14ac:dyDescent="0.3">
      <c r="A43" s="18" t="s">
        <v>60</v>
      </c>
      <c r="B43" s="29" t="s">
        <v>94</v>
      </c>
      <c r="C43" s="26">
        <f t="shared" si="7"/>
        <v>166660</v>
      </c>
      <c r="D43" s="26">
        <f t="shared" si="7"/>
        <v>0</v>
      </c>
      <c r="E43" s="26">
        <f t="shared" si="5"/>
        <v>0</v>
      </c>
      <c r="F43" s="20">
        <v>0</v>
      </c>
      <c r="G43" s="26"/>
      <c r="H43" s="20"/>
      <c r="I43" s="27">
        <v>0</v>
      </c>
      <c r="J43" s="26"/>
      <c r="K43" s="33"/>
      <c r="L43" s="27">
        <v>0</v>
      </c>
      <c r="M43" s="26"/>
      <c r="N43" s="31"/>
      <c r="O43" s="32">
        <v>166660</v>
      </c>
      <c r="P43" s="26"/>
      <c r="Q43" s="26"/>
    </row>
    <row r="44" spans="1:17" ht="83.25" customHeight="1" x14ac:dyDescent="0.3">
      <c r="A44" s="18" t="s">
        <v>61</v>
      </c>
      <c r="B44" s="29" t="s">
        <v>74</v>
      </c>
      <c r="C44" s="26">
        <f t="shared" si="7"/>
        <v>88278.2</v>
      </c>
      <c r="D44" s="26">
        <f t="shared" si="7"/>
        <v>50000</v>
      </c>
      <c r="E44" s="26">
        <f t="shared" si="5"/>
        <v>0</v>
      </c>
      <c r="F44" s="20">
        <v>50000</v>
      </c>
      <c r="G44" s="26">
        <f t="shared" ref="G44:G51" si="8">F44</f>
        <v>50000</v>
      </c>
      <c r="H44" s="20"/>
      <c r="I44" s="27">
        <v>1000</v>
      </c>
      <c r="J44" s="26"/>
      <c r="K44" s="20"/>
      <c r="L44" s="32">
        <v>1000</v>
      </c>
      <c r="M44" s="26"/>
      <c r="N44" s="26"/>
      <c r="O44" s="32">
        <v>36278.199999999997</v>
      </c>
      <c r="P44" s="26"/>
      <c r="Q44" s="33"/>
    </row>
    <row r="45" spans="1:17" ht="90" customHeight="1" x14ac:dyDescent="0.3">
      <c r="A45" s="18" t="s">
        <v>63</v>
      </c>
      <c r="B45" s="29" t="s">
        <v>95</v>
      </c>
      <c r="C45" s="26">
        <f t="shared" si="7"/>
        <v>12687.2</v>
      </c>
      <c r="D45" s="26">
        <f t="shared" si="7"/>
        <v>2537.4</v>
      </c>
      <c r="E45" s="26">
        <f t="shared" si="5"/>
        <v>4500</v>
      </c>
      <c r="F45" s="20">
        <v>2537.4</v>
      </c>
      <c r="G45" s="26">
        <f t="shared" si="8"/>
        <v>2537.4</v>
      </c>
      <c r="H45" s="20">
        <v>4500</v>
      </c>
      <c r="I45" s="27">
        <v>3171.9</v>
      </c>
      <c r="J45" s="26"/>
      <c r="K45" s="28"/>
      <c r="L45" s="32">
        <v>3171.7</v>
      </c>
      <c r="M45" s="26"/>
      <c r="N45" s="26"/>
      <c r="O45" s="32">
        <v>3806.2000000000007</v>
      </c>
      <c r="P45" s="26"/>
      <c r="Q45" s="20"/>
    </row>
    <row r="46" spans="1:17" ht="93.75" customHeight="1" x14ac:dyDescent="0.3">
      <c r="A46" s="18" t="s">
        <v>65</v>
      </c>
      <c r="B46" s="29" t="s">
        <v>96</v>
      </c>
      <c r="C46" s="26">
        <f t="shared" si="7"/>
        <v>72244.800000000003</v>
      </c>
      <c r="D46" s="26">
        <f t="shared" si="7"/>
        <v>14448.9</v>
      </c>
      <c r="E46" s="26">
        <f t="shared" si="5"/>
        <v>11315</v>
      </c>
      <c r="F46" s="20">
        <v>14448.9</v>
      </c>
      <c r="G46" s="26">
        <f t="shared" si="8"/>
        <v>14448.9</v>
      </c>
      <c r="H46" s="20">
        <v>11315</v>
      </c>
      <c r="I46" s="20">
        <v>18061.199999999997</v>
      </c>
      <c r="J46" s="26"/>
      <c r="K46" s="20"/>
      <c r="L46" s="32">
        <v>18061.300000000003</v>
      </c>
      <c r="M46" s="26"/>
      <c r="N46" s="26"/>
      <c r="O46" s="26">
        <v>21673.4</v>
      </c>
      <c r="P46" s="26"/>
      <c r="Q46" s="26"/>
    </row>
    <row r="47" spans="1:17" ht="68.25" customHeight="1" x14ac:dyDescent="0.3">
      <c r="A47" s="18" t="s">
        <v>67</v>
      </c>
      <c r="B47" s="29" t="s">
        <v>97</v>
      </c>
      <c r="C47" s="26">
        <f t="shared" si="7"/>
        <v>679572.4</v>
      </c>
      <c r="D47" s="26">
        <f>G47+J47+M47+P47</f>
        <v>135913.4</v>
      </c>
      <c r="E47" s="26">
        <f t="shared" si="5"/>
        <v>0</v>
      </c>
      <c r="F47" s="20">
        <v>135913.4</v>
      </c>
      <c r="G47" s="26">
        <f t="shared" si="8"/>
        <v>135913.4</v>
      </c>
      <c r="H47" s="20"/>
      <c r="I47" s="20">
        <v>169894.1</v>
      </c>
      <c r="J47" s="26"/>
      <c r="K47" s="28"/>
      <c r="L47" s="32">
        <v>169893</v>
      </c>
      <c r="M47" s="26"/>
      <c r="N47" s="26"/>
      <c r="O47" s="32">
        <v>203871.90000000002</v>
      </c>
      <c r="P47" s="26"/>
      <c r="Q47" s="26"/>
    </row>
    <row r="48" spans="1:17" ht="73.5" customHeight="1" x14ac:dyDescent="0.3">
      <c r="A48" s="18" t="s">
        <v>69</v>
      </c>
      <c r="B48" s="29" t="s">
        <v>98</v>
      </c>
      <c r="C48" s="26">
        <f t="shared" si="7"/>
        <v>314873</v>
      </c>
      <c r="D48" s="26">
        <f t="shared" si="7"/>
        <v>62974.5</v>
      </c>
      <c r="E48" s="26">
        <f t="shared" si="5"/>
        <v>14000</v>
      </c>
      <c r="F48" s="20">
        <v>62974.5</v>
      </c>
      <c r="G48" s="26">
        <f t="shared" si="8"/>
        <v>62974.5</v>
      </c>
      <c r="H48" s="20">
        <v>14000</v>
      </c>
      <c r="I48" s="20">
        <v>78718</v>
      </c>
      <c r="J48" s="26"/>
      <c r="K48" s="20"/>
      <c r="L48" s="32">
        <v>78718.399999999994</v>
      </c>
      <c r="M48" s="26"/>
      <c r="N48" s="26"/>
      <c r="O48" s="26">
        <v>94462.1</v>
      </c>
      <c r="P48" s="26"/>
      <c r="Q48" s="20"/>
    </row>
    <row r="49" spans="1:17" ht="70.5" customHeight="1" x14ac:dyDescent="0.3">
      <c r="A49" s="18" t="s">
        <v>71</v>
      </c>
      <c r="B49" s="29" t="s">
        <v>77</v>
      </c>
      <c r="C49" s="26">
        <f t="shared" si="7"/>
        <v>19904.900000000001</v>
      </c>
      <c r="D49" s="26">
        <f>G49+J49+M49+P49</f>
        <v>19904.900000000001</v>
      </c>
      <c r="E49" s="26">
        <f t="shared" si="5"/>
        <v>65596.22</v>
      </c>
      <c r="F49" s="20">
        <v>19904.900000000001</v>
      </c>
      <c r="G49" s="26">
        <f t="shared" si="8"/>
        <v>19904.900000000001</v>
      </c>
      <c r="H49" s="20">
        <v>65596.22</v>
      </c>
      <c r="J49" s="26"/>
      <c r="K49" s="20"/>
      <c r="L49" s="20">
        <v>0</v>
      </c>
      <c r="M49" s="26"/>
      <c r="N49" s="20"/>
      <c r="O49" s="20"/>
      <c r="P49" s="26"/>
      <c r="Q49" s="20"/>
    </row>
    <row r="50" spans="1:17" ht="80.25" customHeight="1" x14ac:dyDescent="0.3">
      <c r="A50" s="18" t="s">
        <v>73</v>
      </c>
      <c r="B50" s="29" t="s">
        <v>99</v>
      </c>
      <c r="C50" s="26">
        <f t="shared" si="7"/>
        <v>39497</v>
      </c>
      <c r="D50" s="26">
        <f>G50+J50+M50+P50</f>
        <v>7254.6</v>
      </c>
      <c r="E50" s="26">
        <f t="shared" si="5"/>
        <v>118740</v>
      </c>
      <c r="F50" s="20">
        <v>7254.6</v>
      </c>
      <c r="G50" s="26">
        <f t="shared" si="8"/>
        <v>7254.6</v>
      </c>
      <c r="H50" s="20">
        <v>118740</v>
      </c>
      <c r="I50" s="20">
        <v>9672.6999999999989</v>
      </c>
      <c r="J50" s="26"/>
      <c r="K50" s="20"/>
      <c r="L50" s="20">
        <v>9672.7000000000007</v>
      </c>
      <c r="M50" s="26"/>
      <c r="N50" s="20"/>
      <c r="O50" s="20">
        <v>12897</v>
      </c>
      <c r="P50" s="26"/>
      <c r="Q50" s="20"/>
    </row>
    <row r="51" spans="1:17" ht="81" customHeight="1" x14ac:dyDescent="0.3">
      <c r="A51" s="18" t="s">
        <v>75</v>
      </c>
      <c r="B51" s="29" t="s">
        <v>100</v>
      </c>
      <c r="C51" s="26">
        <f t="shared" si="7"/>
        <v>142444.1</v>
      </c>
      <c r="D51" s="26">
        <f>G51+J51+M51+P51</f>
        <v>392</v>
      </c>
      <c r="E51" s="26">
        <f t="shared" si="5"/>
        <v>0</v>
      </c>
      <c r="F51" s="20">
        <v>392</v>
      </c>
      <c r="G51" s="26">
        <f t="shared" si="8"/>
        <v>392</v>
      </c>
      <c r="H51" s="20"/>
      <c r="I51" s="24"/>
      <c r="J51" s="26"/>
      <c r="K51" s="20"/>
      <c r="L51" s="20">
        <v>900</v>
      </c>
      <c r="M51" s="26"/>
      <c r="N51" s="20"/>
      <c r="O51" s="20">
        <v>141152.1</v>
      </c>
      <c r="P51" s="26"/>
      <c r="Q51" s="20"/>
    </row>
    <row r="52" spans="1:17" ht="51.75" x14ac:dyDescent="0.3">
      <c r="A52" s="18" t="s">
        <v>76</v>
      </c>
      <c r="B52" s="29" t="s">
        <v>79</v>
      </c>
      <c r="C52" s="26">
        <f t="shared" si="7"/>
        <v>912259.2</v>
      </c>
      <c r="D52" s="26">
        <f t="shared" si="7"/>
        <v>0</v>
      </c>
      <c r="E52" s="26">
        <f t="shared" si="5"/>
        <v>0</v>
      </c>
      <c r="F52" s="20"/>
      <c r="G52" s="26"/>
      <c r="H52" s="20"/>
      <c r="I52" s="24"/>
      <c r="J52" s="26"/>
      <c r="K52" s="20"/>
      <c r="L52" s="20">
        <v>0</v>
      </c>
      <c r="M52" s="26"/>
      <c r="N52" s="20"/>
      <c r="O52" s="20">
        <v>912259.2</v>
      </c>
      <c r="Q52" s="20"/>
    </row>
    <row r="53" spans="1:17" ht="69" x14ac:dyDescent="0.3">
      <c r="A53" s="18" t="s">
        <v>78</v>
      </c>
      <c r="B53" s="29" t="s">
        <v>81</v>
      </c>
      <c r="C53" s="26">
        <f t="shared" si="7"/>
        <v>1053106.5</v>
      </c>
      <c r="D53" s="26">
        <f t="shared" si="7"/>
        <v>231674.1</v>
      </c>
      <c r="E53" s="26">
        <f t="shared" si="5"/>
        <v>88123.56</v>
      </c>
      <c r="F53" s="20">
        <v>231674.1</v>
      </c>
      <c r="G53" s="26">
        <f>F53</f>
        <v>231674.1</v>
      </c>
      <c r="H53" s="20">
        <v>88123.56</v>
      </c>
      <c r="I53" s="20">
        <v>273796.80000000005</v>
      </c>
      <c r="J53" s="26"/>
      <c r="K53" s="20"/>
      <c r="L53" s="20">
        <v>315919.3</v>
      </c>
      <c r="M53" s="26">
        <v>0</v>
      </c>
      <c r="N53" s="20"/>
      <c r="O53" s="20">
        <v>231716.30000000005</v>
      </c>
      <c r="P53" s="26"/>
      <c r="Q53" s="20"/>
    </row>
    <row r="54" spans="1:17" ht="93.75" customHeight="1" x14ac:dyDescent="0.3">
      <c r="A54" s="18" t="s">
        <v>80</v>
      </c>
      <c r="B54" s="29" t="s">
        <v>101</v>
      </c>
      <c r="C54" s="26">
        <f t="shared" si="7"/>
        <v>420510</v>
      </c>
      <c r="D54" s="26">
        <f>G54+J54+M54+P54</f>
        <v>0</v>
      </c>
      <c r="E54" s="26">
        <f t="shared" si="5"/>
        <v>0</v>
      </c>
      <c r="F54" s="39">
        <v>0</v>
      </c>
      <c r="G54" s="34"/>
      <c r="H54" s="20"/>
      <c r="I54" s="24"/>
      <c r="J54" s="24"/>
      <c r="K54" s="26"/>
      <c r="L54" s="20">
        <v>0</v>
      </c>
      <c r="M54" s="26"/>
      <c r="N54" s="20"/>
      <c r="O54" s="20">
        <v>420510</v>
      </c>
      <c r="P54" s="26"/>
      <c r="Q54" s="20"/>
    </row>
    <row r="55" spans="1:17" ht="18" customHeight="1" x14ac:dyDescent="0.3">
      <c r="B55" s="35" t="s">
        <v>102</v>
      </c>
      <c r="E55" s="4"/>
      <c r="N55" s="9"/>
    </row>
    <row r="56" spans="1:17" x14ac:dyDescent="0.3">
      <c r="B56" s="35" t="s">
        <v>103</v>
      </c>
      <c r="E56" s="4"/>
      <c r="N56" s="9"/>
    </row>
    <row r="57" spans="1:17" x14ac:dyDescent="0.3">
      <c r="B57" s="37"/>
      <c r="E57" s="4"/>
      <c r="N57" s="9"/>
    </row>
    <row r="58" spans="1:17" x14ac:dyDescent="0.3">
      <c r="B58" s="37"/>
    </row>
    <row r="59" spans="1:17" ht="18.75" x14ac:dyDescent="0.3">
      <c r="B59" s="38"/>
    </row>
  </sheetData>
  <mergeCells count="11">
    <mergeCell ref="A7:B7"/>
    <mergeCell ref="A8:B8"/>
    <mergeCell ref="B1:O1"/>
    <mergeCell ref="B2:O2"/>
    <mergeCell ref="B3:O3"/>
    <mergeCell ref="A5:B6"/>
    <mergeCell ref="C5:E5"/>
    <mergeCell ref="F5:H5"/>
    <mergeCell ref="I5:K5"/>
    <mergeCell ref="L5:N5"/>
    <mergeCell ref="O5:Q5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Byuje_ampop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2025-06-19T10:37:44Z</dcterms:modified>
</cp:coreProperties>
</file>